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Eagle\Stickney\R&amp;D\ALD\Technical Group\Reports\503 Biosolids Metals\2025\"/>
    </mc:Choice>
  </mc:AlternateContent>
  <xr:revisionPtr revIDLastSave="0" documentId="8_{6F3AC376-7FD5-484D-828D-38523FB85A52}" xr6:coauthVersionLast="47" xr6:coauthVersionMax="47" xr10:uidLastSave="{00000000-0000-0000-0000-000000000000}"/>
  <bookViews>
    <workbookView xWindow="-120" yWindow="-120" windowWidth="29040" windowHeight="15720" tabRatio="721" xr2:uid="{00000000-000D-0000-FFFF-FFFF00000000}"/>
  </bookViews>
  <sheets>
    <sheet name="Cover" sheetId="1" r:id="rId1"/>
    <sheet name="Arsenic" sheetId="34" r:id="rId2"/>
    <sheet name="Cadmium" sheetId="24" r:id="rId3"/>
    <sheet name="Chromium" sheetId="25" r:id="rId4"/>
    <sheet name="Copper" sheetId="26" r:id="rId5"/>
    <sheet name="Lead" sheetId="4" r:id="rId6"/>
    <sheet name="Mercury" sheetId="27" r:id="rId7"/>
    <sheet name="Molybdenum" sheetId="28" state="hidden" r:id="rId8"/>
    <sheet name="Nickel" sheetId="30" r:id="rId9"/>
    <sheet name="Selenium" sheetId="31" r:id="rId10"/>
    <sheet name="Zinc" sheetId="32" r:id="rId11"/>
    <sheet name="Historic" sheetId="37" r:id="rId12"/>
    <sheet name="Module1" sheetId="23" state="veryHidden" r:id="rId13"/>
  </sheets>
  <definedNames>
    <definedName name="ExternalData_1" localSheetId="1" hidden="1">Arsenic!#REF!</definedName>
    <definedName name="_xlnm.Print_Area" localSheetId="4">Copper!$A$1:$N$48</definedName>
    <definedName name="_xlnm.Print_Area" localSheetId="0">Cover!$A$1:$H$53</definedName>
    <definedName name="_xlnm.Print_Area" localSheetId="6">Mercury!$A$1:$N$52</definedName>
    <definedName name="_xlnm.Print_Area" localSheetId="9">Selenium!$A$1:$N$48</definedName>
    <definedName name="_xlnm.Print_Titles" localSheetId="1">Arsenic!$1:$7</definedName>
    <definedName name="_xlnm.Print_Titles" localSheetId="2">Cadmium!$1:$7</definedName>
    <definedName name="_xlnm.Print_Titles" localSheetId="3">Chromium!$1:$7</definedName>
    <definedName name="_xlnm.Print_Titles" localSheetId="4">Copper!$1:$7</definedName>
    <definedName name="_xlnm.Print_Titles" localSheetId="11">Historic!$A:$B,Historic!$1:$9</definedName>
    <definedName name="_xlnm.Print_Titles" localSheetId="5">Lead!$1:$7</definedName>
    <definedName name="_xlnm.Print_Titles" localSheetId="6">Mercury!$1:$7</definedName>
    <definedName name="_xlnm.Print_Titles" localSheetId="7">Molybdenum!$1:$7</definedName>
    <definedName name="_xlnm.Print_Titles" localSheetId="8">Nickel!$1:$7</definedName>
    <definedName name="_xlnm.Print_Titles" localSheetId="9">Selenium!$1:$7</definedName>
    <definedName name="_xlnm.Print_Titles" localSheetId="10">Zinc!$1:$7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8" l="1"/>
  <c r="D37" i="28"/>
  <c r="F37" i="28"/>
  <c r="H37" i="28"/>
  <c r="J37" i="28"/>
  <c r="L37" i="28"/>
  <c r="N37" i="28"/>
  <c r="B40" i="28"/>
  <c r="D40" i="28"/>
  <c r="F40" i="28"/>
  <c r="H40" i="28"/>
  <c r="J40" i="28"/>
  <c r="L40" i="28"/>
  <c r="N40" i="28"/>
  <c r="B42" i="28"/>
  <c r="D42" i="28"/>
  <c r="F42" i="28"/>
  <c r="H42" i="28"/>
  <c r="J42" i="28"/>
  <c r="L42" i="28"/>
  <c r="N42" i="28"/>
  <c r="B43" i="28"/>
  <c r="D43" i="28"/>
  <c r="F43" i="28"/>
  <c r="H43" i="28"/>
  <c r="J43" i="28"/>
  <c r="L43" i="28"/>
  <c r="N43" i="28"/>
  <c r="B44" i="28"/>
  <c r="D44" i="28"/>
  <c r="F44" i="28"/>
  <c r="H44" i="28"/>
  <c r="J44" i="28"/>
  <c r="L44" i="28"/>
  <c r="N44" i="28"/>
  <c r="B45" i="28"/>
  <c r="D45" i="28"/>
  <c r="F45" i="28"/>
  <c r="H45" i="28"/>
  <c r="J45" i="28"/>
  <c r="L45" i="28"/>
  <c r="N45" i="2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E858FB-F331-46DD-9C39-246F87146849}" keepAlive="1" name="Connection" type="5" refreshedVersion="0" background="1">
    <dbPr connection="Provider=Microsoft.Mashup.OleDb.1;Data Source=$Workbook$;Location=503_MON_CA-21;Extended Properties=&quot;&quot;" commandType="0"/>
  </connection>
  <connection id="2" xr16:uid="{9257B6C6-1560-4567-AAF6-314351DA1986}" keepAlive="1" name="Connection1" type="5" refreshedVersion="0" background="1">
    <dbPr connection="Provider=Microsoft.Mashup.OleDb.1;Data Source=$Workbook$;Location=503_DIG-21;Extended Properties=&quot;&quot;" commandType="0"/>
  </connection>
  <connection id="3" xr16:uid="{E50364B4-0DE1-4916-A5FA-99EA9F4CF062}" keepAlive="1" name="Connection10" type="5" refreshedVersion="0" background="1">
    <dbPr connection="Provider=Microsoft.Mashup.OleDb.1;Data Source=$Workbook$;Location=503_MON_HP-21;Extended Properties=&quot;&quot;" commandType="0"/>
  </connection>
  <connection id="4" xr16:uid="{67B8C357-F626-4BBF-A726-B1CD2F04416A}" keepAlive="1" name="Connection11" type="5" refreshedVersion="0" background="1">
    <dbPr connection="Provider=Microsoft.Mashup.OleDb.1;Data Source=$Workbook$;Location=503_MON_KR-21;Extended Properties=&quot;&quot;" commandType="0"/>
  </connection>
  <connection id="5" xr16:uid="{68310085-B282-4A29-A9E4-0B6DE0809EF6}" keepAlive="1" name="Connection12" type="5" refreshedVersion="0" background="1">
    <dbPr connection="Provider=Microsoft.Mashup.OleDb.1;Data Source=$Workbook$;Location=503_MON_JE-21;Extended Properties=&quot;&quot;" commandType="0"/>
  </connection>
  <connection id="6" xr16:uid="{5637C4B8-B12C-43B7-99F1-684A17629DE1}" keepAlive="1" name="Connection13" type="5" refreshedVersion="0" background="1">
    <dbPr connection="Provider=Microsoft.Mashup.OleDb.1;Data Source=$Workbook$;Location=503_MON_NS-21;Extended Properties=&quot;&quot;" commandType="0"/>
  </connection>
  <connection id="7" xr16:uid="{8A406BEB-25E7-477C-9DBE-FF168654B0C6}" keepAlive="1" name="Connection14" type="5" refreshedVersion="0" background="1">
    <dbPr connection="Provider=Microsoft.Mashup.OleDb.1;Data Source=$Workbook$;Location=503_MON_CA-21;Extended Properties=&quot;&quot;" commandType="0"/>
  </connection>
  <connection id="8" xr16:uid="{9DFF8994-E219-473D-9012-2E4F1E8C5602}" keepAlive="1" name="Connection15" type="5" refreshedVersion="0" background="1">
    <dbPr connection="Provider=Microsoft.Mashup.OleDb.1;Data Source=$Workbook$;Location=503_DIG-21;Extended Properties=&quot;&quot;" commandType="0"/>
  </connection>
  <connection id="9" xr16:uid="{4F832E7B-CADE-432B-849E-EB826548872D}" keepAlive="1" name="Connection16" type="5" refreshedVersion="0" background="1">
    <dbPr connection="Provider=Microsoft.Mashup.OleDb.1;Data Source=$Workbook$;Location=503_MON_LT-21;Extended Properties=&quot;&quot;" commandType="0"/>
  </connection>
  <connection id="10" xr16:uid="{D95B132B-0661-4B6A-B1B6-B311BCD77B7E}" keepAlive="1" name="Connection17" type="5" refreshedVersion="0" background="1">
    <dbPr connection="Provider=Microsoft.Mashup.OleDb.1;Data Source=$Workbook$;Location=503_MON_HP-21;Extended Properties=&quot;&quot;" commandType="0"/>
  </connection>
  <connection id="11" xr16:uid="{1139341E-DD41-41BD-84D5-D46CBA97AB08}" keepAlive="1" name="Connection18" type="5" refreshedVersion="0" background="1">
    <dbPr connection="Provider=Microsoft.Mashup.OleDb.1;Data Source=$Workbook$;Location=503_MON_KR-21;Extended Properties=&quot;&quot;" commandType="0"/>
  </connection>
  <connection id="12" xr16:uid="{7D3BCB82-C56D-45EB-975D-8AA5FB79B1BD}" keepAlive="1" name="Connection19" type="5" refreshedVersion="0" background="1">
    <dbPr connection="Provider=Microsoft.Mashup.OleDb.1;Data Source=$Workbook$;Location=503_MON_JE-21;Extended Properties=&quot;&quot;" commandType="0"/>
  </connection>
  <connection id="13" xr16:uid="{AAF36CA1-01C7-489B-8D56-9C1BFEEC5D63}" keepAlive="1" name="Connection2" type="5" refreshedVersion="0" background="1">
    <dbPr connection="Provider=Microsoft.Mashup.OleDb.1;Data Source=$Workbook$;Location=503_MON_LT-21;Extended Properties=&quot;&quot;" commandType="0"/>
  </connection>
  <connection id="14" xr16:uid="{DE27433F-42FB-4DFC-9BC2-2C665E6032E9}" keepAlive="1" name="Connection20" type="5" refreshedVersion="0" background="1">
    <dbPr connection="Provider=Microsoft.Mashup.OleDb.1;Data Source=$Workbook$;Location=503_MON_NS-21;Extended Properties=&quot;&quot;" commandType="0"/>
  </connection>
  <connection id="15" xr16:uid="{71A0DC6D-005B-4B6D-AF58-8C2B877FB34C}" keepAlive="1" name="Connection25" type="5" refreshedVersion="7" background="1" saveData="1">
    <dbPr connection="Provider=Microsoft.Mashup.OleDb.1;Data Source=$Workbook$;Location=503_MON_CA-21;Extended Properties=&quot;&quot;" command="SELECT * FROM [503_MON_CA-21]"/>
  </connection>
  <connection id="16" xr16:uid="{FB6CDB8A-3E32-4E44-8EA4-16EF851E0F9A}" keepAlive="1" name="Connection26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17" xr16:uid="{DC7FDC11-4B94-41B5-80C6-4F645CE92878}" keepAlive="1" name="Connection27" type="5" refreshedVersion="7" background="1" saveData="1">
    <dbPr connection="Provider=Microsoft.Mashup.OleDb.1;Data Source=$Workbook$;Location=503_MON_LT-21;Extended Properties=&quot;&quot;" command="SELECT * FROM [503_MON_LT-21]"/>
  </connection>
  <connection id="18" xr16:uid="{75621327-2E49-4F5B-8A10-64F9488C9AB3}" keepAlive="1" name="Connection28" type="5" refreshedVersion="7" background="1" saveData="1">
    <dbPr connection="Provider=Microsoft.Mashup.OleDb.1;Data Source=$Workbook$;Location=503_MON_HP-21;Extended Properties=&quot;&quot;" command="SELECT * FROM [503_MON_HP-21]"/>
  </connection>
  <connection id="19" xr16:uid="{BE591E59-D0F9-4088-A09B-3D24461C2436}" keepAlive="1" name="Connection29" type="5" refreshedVersion="7" background="1" saveData="1">
    <dbPr connection="Provider=Microsoft.Mashup.OleDb.1;Data Source=$Workbook$;Location=503_MON_KR-21;Extended Properties=&quot;&quot;" command="SELECT * FROM [503_MON_KR-21]"/>
  </connection>
  <connection id="20" xr16:uid="{C4DAE7E0-2BA1-470B-8EA2-4544F6E6320D}" keepAlive="1" name="Connection3" type="5" refreshedVersion="0" background="1">
    <dbPr connection="Provider=Microsoft.Mashup.OleDb.1;Data Source=$Workbook$;Location=503_MON_HP-21;Extended Properties=&quot;&quot;" commandType="0"/>
  </connection>
  <connection id="21" xr16:uid="{E7E370B2-F0BE-4CAC-A30C-C155EEE22264}" keepAlive="1" name="Connection30" type="5" refreshedVersion="7" background="1" saveData="1">
    <dbPr connection="Provider=Microsoft.Mashup.OleDb.1;Data Source=$Workbook$;Location=503_MON_JE-21;Extended Properties=&quot;&quot;" command="SELECT * FROM [503_MON_JE-21]"/>
  </connection>
  <connection id="22" xr16:uid="{03D40755-E53A-4C33-846D-A3A2D53772D7}" keepAlive="1" name="Connection31" type="5" refreshedVersion="7" background="1" saveData="1">
    <dbPr connection="Provider=Microsoft.Mashup.OleDb.1;Data Source=$Workbook$;Location=503_MON_NS-21;Extended Properties=&quot;&quot;" command="SELECT * FROM [503_MON_NS-21]"/>
  </connection>
  <connection id="23" xr16:uid="{416F2275-B32B-4FB1-970E-C15C7D1474C5}" keepAlive="1" name="Connection4" type="5" refreshedVersion="0" background="1">
    <dbPr connection="Provider=Microsoft.Mashup.OleDb.1;Data Source=$Workbook$;Location=503_MON_KR-21;Extended Properties=&quot;&quot;" commandType="0"/>
  </connection>
  <connection id="24" xr16:uid="{FD7B959E-FD4D-4BBE-9535-5693C8E86A35}" keepAlive="1" name="Connection5" type="5" refreshedVersion="0" background="1">
    <dbPr connection="Provider=Microsoft.Mashup.OleDb.1;Data Source=$Workbook$;Location=503_MON_JE-21;Extended Properties=&quot;&quot;" commandType="0"/>
  </connection>
  <connection id="25" xr16:uid="{5936E5CD-B9AA-43C4-A247-FB5C1375F4A1}" keepAlive="1" name="Connection6" type="5" refreshedVersion="0" background="1">
    <dbPr connection="Provider=Microsoft.Mashup.OleDb.1;Data Source=$Workbook$;Location=503_MON_NS-21;Extended Properties=&quot;&quot;" commandType="0"/>
  </connection>
  <connection id="26" xr16:uid="{A3791A1F-AA75-4204-9526-45C77A29053C}" keepAlive="1" name="Connection7" type="5" refreshedVersion="0" background="1">
    <dbPr connection="Provider=Microsoft.Mashup.OleDb.1;Data Source=$Workbook$;Location=503_MON_CA-21;Extended Properties=&quot;&quot;" commandType="0"/>
  </connection>
  <connection id="27" xr16:uid="{2DA98646-BD30-4981-89B4-FE5840943E8B}" keepAlive="1" name="Connection8" type="5" refreshedVersion="0" background="1">
    <dbPr connection="Provider=Microsoft.Mashup.OleDb.1;Data Source=$Workbook$;Location=503_DIG-21;Extended Properties=&quot;&quot;" commandType="0"/>
  </connection>
  <connection id="28" xr16:uid="{2663D40E-4E2C-48D1-A998-8E8C1FC301AC}" keepAlive="1" name="Connection9" type="5" refreshedVersion="0" background="1">
    <dbPr connection="Provider=Microsoft.Mashup.OleDb.1;Data Source=$Workbook$;Location=503_MON_LT-21;Extended Properties=&quot;&quot;" commandType="0"/>
  </connection>
  <connection id="29" xr16:uid="{FB488B0B-5B73-42B8-9D91-09168006F459}" keepAlive="1" name="Query - 503_DIG-21" description="Connection to the '503_DIG-21' query in the workbook.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30" xr16:uid="{279629CD-C664-42A4-869B-B6016281E022}" keepAlive="1" name="Query - 503_MON_CA-21" description="Connection to the '503_MON_CA-21' query in the workbook." type="5" refreshedVersion="7" background="1" saveData="1">
    <dbPr connection="Provider=Microsoft.Mashup.OleDb.1;Data Source=$Workbook$;Location=503_MON_CA-21;Extended Properties=&quot;&quot;" command="SELECT * FROM [503_MON_CA-21]"/>
  </connection>
  <connection id="31" xr16:uid="{70375782-F87E-44AB-A456-4937FEAB0372}" keepAlive="1" name="Query - 503_MON_HP-21" description="Connection to the '503_MON_HP-21' query in the workbook." type="5" refreshedVersion="7" background="1" saveData="1">
    <dbPr connection="Provider=Microsoft.Mashup.OleDb.1;Data Source=$Workbook$;Location=503_MON_HP-21;Extended Properties=&quot;&quot;" command="SELECT * FROM [503_MON_HP-21]"/>
  </connection>
  <connection id="32" xr16:uid="{A6F938C5-B215-4283-A351-CE8D9D285158}" keepAlive="1" name="Query - 503_MON_JE-21" description="Connection to the '503_MON_JE-21' query in the workbook." type="5" refreshedVersion="7" background="1">
    <dbPr connection="Provider=Microsoft.Mashup.OleDb.1;Data Source=$Workbook$;Location=503_MON_JE-21;Extended Properties=&quot;&quot;" command="SELECT * FROM [503_MON_JE-21]"/>
  </connection>
  <connection id="33" xr16:uid="{756AA04C-0500-463D-883C-D204DFB7472C}" keepAlive="1" name="Query - 503_MON_KR-21" description="Connection to the '503_MON_KR-21' query in the workbook." type="5" refreshedVersion="7" background="1" saveData="1">
    <dbPr connection="Provider=Microsoft.Mashup.OleDb.1;Data Source=$Workbook$;Location=503_MON_KR-21;Extended Properties=&quot;&quot;" command="SELECT * FROM [503_MON_KR-21]"/>
  </connection>
  <connection id="34" xr16:uid="{86DBE986-1653-4B19-B761-5493F8B50880}" keepAlive="1" name="Query - 503_MON_LT-21" description="Connection to the '503_MON_LT-21' query in the workbook." type="5" refreshedVersion="7" background="1" saveData="1">
    <dbPr connection="Provider=Microsoft.Mashup.OleDb.1;Data Source=$Workbook$;Location=503_MON_LT-21;Extended Properties=&quot;&quot;" command="SELECT * FROM [503_MON_LT-21]"/>
  </connection>
  <connection id="35" xr16:uid="{890E2EB9-6468-43DF-B620-07CAD1B9B16C}" keepAlive="1" name="Query - 503_MON_NS-21" description="Connection to the '503_MON_NS-21' query in the workbook." type="5" refreshedVersion="7" background="1" saveData="1">
    <dbPr connection="Provider=Microsoft.Mashup.OleDb.1;Data Source=$Workbook$;Location=503_MON_NS-21;Extended Properties=&quot;&quot;" command="SELECT * FROM [503_MON_NS-21]"/>
  </connection>
</connections>
</file>

<file path=xl/sharedStrings.xml><?xml version="1.0" encoding="utf-8"?>
<sst xmlns="http://schemas.openxmlformats.org/spreadsheetml/2006/main" count="3998" uniqueCount="2028">
  <si>
    <t>ANALYTICAL LABORATORIES DIVISION</t>
  </si>
  <si>
    <t>Contents:</t>
  </si>
  <si>
    <t>Target Level</t>
  </si>
  <si>
    <t>Cadmium Report</t>
  </si>
  <si>
    <t>Copper Report</t>
  </si>
  <si>
    <t>Lead Report</t>
  </si>
  <si>
    <t xml:space="preserve"> </t>
  </si>
  <si>
    <t>Zinc Report</t>
  </si>
  <si>
    <t>Arsenic Report</t>
  </si>
  <si>
    <t>Calumet</t>
  </si>
  <si>
    <t>Stickney</t>
  </si>
  <si>
    <t>West Side</t>
  </si>
  <si>
    <t>Southwest</t>
  </si>
  <si>
    <t>Egan</t>
  </si>
  <si>
    <t>Kirie</t>
  </si>
  <si>
    <t>Samples from</t>
  </si>
  <si>
    <t>Digester</t>
  </si>
  <si>
    <t>Grav. Conc.</t>
  </si>
  <si>
    <t>Waste Act.</t>
  </si>
  <si>
    <t>Week of :</t>
  </si>
  <si>
    <t>Drawoff</t>
  </si>
  <si>
    <t>Sludge</t>
  </si>
  <si>
    <t>Tank Sludge</t>
  </si>
  <si>
    <t xml:space="preserve">     Target Level</t>
  </si>
  <si>
    <t xml:space="preserve">     Observations</t>
  </si>
  <si>
    <t xml:space="preserve">     Minimum</t>
  </si>
  <si>
    <t xml:space="preserve">     Mean</t>
  </si>
  <si>
    <t xml:space="preserve">     Maximum</t>
  </si>
  <si>
    <t>Lemont</t>
  </si>
  <si>
    <t>Hanover Pk.</t>
  </si>
  <si>
    <t>None</t>
  </si>
  <si>
    <t>Mercury Report</t>
  </si>
  <si>
    <t>Nickel Report</t>
  </si>
  <si>
    <t>Selenium Report</t>
  </si>
  <si>
    <t>Chromium Report</t>
  </si>
  <si>
    <t xml:space="preserve">     EQ Limit</t>
  </si>
  <si>
    <t>Molybdenum Report</t>
  </si>
  <si>
    <t>Arsenic</t>
  </si>
  <si>
    <t>Cadmium</t>
  </si>
  <si>
    <t>Chromium</t>
  </si>
  <si>
    <t>Copper</t>
  </si>
  <si>
    <t>Lead</t>
  </si>
  <si>
    <t>Mercury</t>
  </si>
  <si>
    <t>Molybdenum</t>
  </si>
  <si>
    <t>Nickel</t>
  </si>
  <si>
    <t>Selenium</t>
  </si>
  <si>
    <t>Zinc</t>
  </si>
  <si>
    <t>WRP</t>
  </si>
  <si>
    <t>(18 before 2/94)</t>
  </si>
  <si>
    <t>(36 before 11/95)</t>
  </si>
  <si>
    <t>1998-Mean (Range)</t>
  </si>
  <si>
    <t>(4-16)</t>
  </si>
  <si>
    <t>(3-6)</t>
  </si>
  <si>
    <t>(46-135)</t>
  </si>
  <si>
    <t>(268-429)</t>
  </si>
  <si>
    <t>(98-186)</t>
  </si>
  <si>
    <t>(10-20)</t>
  </si>
  <si>
    <t>(25-50)</t>
  </si>
  <si>
    <t>(877-2041)</t>
  </si>
  <si>
    <t>1997-Mean (Range)</t>
  </si>
  <si>
    <t>(2-31)</t>
  </si>
  <si>
    <t>(0-6)</t>
  </si>
  <si>
    <t>(47-257)</t>
  </si>
  <si>
    <t>(237-380)</t>
  </si>
  <si>
    <t>(85-1246)</t>
  </si>
  <si>
    <t>(15-29)</t>
  </si>
  <si>
    <t>(23-52)</t>
  </si>
  <si>
    <t>(6-15)</t>
  </si>
  <si>
    <t>(1272-2301)</t>
  </si>
  <si>
    <t>1996-Mean (Range)</t>
  </si>
  <si>
    <t>(6-16)</t>
  </si>
  <si>
    <t>(2-11)</t>
  </si>
  <si>
    <t>(58-120)</t>
  </si>
  <si>
    <t>(235-391)</t>
  </si>
  <si>
    <t>(51-256)</t>
  </si>
  <si>
    <t>(12-33)</t>
  </si>
  <si>
    <t>(6-18)</t>
  </si>
  <si>
    <t>(1040-2585)</t>
  </si>
  <si>
    <t>1995-Mean (Range)</t>
  </si>
  <si>
    <t>(1-13)</t>
  </si>
  <si>
    <t>(4-10)</t>
  </si>
  <si>
    <t>(58-109)</t>
  </si>
  <si>
    <t>(236-377)</t>
  </si>
  <si>
    <t>(67-154)</t>
  </si>
  <si>
    <t>(7-24)</t>
  </si>
  <si>
    <t>(19-59)</t>
  </si>
  <si>
    <t>(0-17)</t>
  </si>
  <si>
    <t>(1073-1998)</t>
  </si>
  <si>
    <t>1994-Mean (Range)</t>
  </si>
  <si>
    <t>(0-12)</t>
  </si>
  <si>
    <t>(3-14)</t>
  </si>
  <si>
    <t>(25-143)</t>
  </si>
  <si>
    <t>(213-575)</t>
  </si>
  <si>
    <t>(52-199)</t>
  </si>
  <si>
    <t>(5-18)</t>
  </si>
  <si>
    <t>(19-118)</t>
  </si>
  <si>
    <t>(629-1955)</t>
  </si>
  <si>
    <t>1993-Mean (Range)</t>
  </si>
  <si>
    <t>(0-13)</t>
  </si>
  <si>
    <t>(6-26)</t>
  </si>
  <si>
    <t>(85-383)</t>
  </si>
  <si>
    <t>(220-441)</t>
  </si>
  <si>
    <t>(85-216)</t>
  </si>
  <si>
    <t>(25-70)</t>
  </si>
  <si>
    <t>(0-5)</t>
  </si>
  <si>
    <t>(1110-1746)</t>
  </si>
  <si>
    <t>(0-4)</t>
  </si>
  <si>
    <t>(85-167)</t>
  </si>
  <si>
    <t>(558-871)</t>
  </si>
  <si>
    <t>(32-77)</t>
  </si>
  <si>
    <t>(2-30)</t>
  </si>
  <si>
    <t>(29-85)</t>
  </si>
  <si>
    <t>(0-10)</t>
  </si>
  <si>
    <t>(614-922)</t>
  </si>
  <si>
    <t>(3-5)</t>
  </si>
  <si>
    <t>(3-7)</t>
  </si>
  <si>
    <t>(62-110)</t>
  </si>
  <si>
    <t>(488-899)</t>
  </si>
  <si>
    <t>(38-85)</t>
  </si>
  <si>
    <t>(12-20)</t>
  </si>
  <si>
    <t>(32-52)</t>
  </si>
  <si>
    <t>(1-3)</t>
  </si>
  <si>
    <t>(586-859)</t>
  </si>
  <si>
    <t>(2-3)</t>
  </si>
  <si>
    <t>(75-95)</t>
  </si>
  <si>
    <t>(535-790)</t>
  </si>
  <si>
    <t>(41-82)</t>
  </si>
  <si>
    <t>(6-20)</t>
  </si>
  <si>
    <t>(29-55)</t>
  </si>
  <si>
    <t>(528-749)</t>
  </si>
  <si>
    <t>(3-24)</t>
  </si>
  <si>
    <t>(83-160)</t>
  </si>
  <si>
    <t>(487-793)</t>
  </si>
  <si>
    <t>(50-80)</t>
  </si>
  <si>
    <t>(9-24)</t>
  </si>
  <si>
    <t>(30-72)</t>
  </si>
  <si>
    <t>(0-2)</t>
  </si>
  <si>
    <t>(536-867)</t>
  </si>
  <si>
    <t>(14-28)</t>
  </si>
  <si>
    <t>(98-178)</t>
  </si>
  <si>
    <t>(570-822)</t>
  </si>
  <si>
    <t>(62-99)</t>
  </si>
  <si>
    <t>(12-34)</t>
  </si>
  <si>
    <t>(61-88)</t>
  </si>
  <si>
    <t>(0-3)</t>
  </si>
  <si>
    <t>(658-1030)</t>
  </si>
  <si>
    <t>(8-25)</t>
  </si>
  <si>
    <t>(123-435)</t>
  </si>
  <si>
    <t>(616-936)</t>
  </si>
  <si>
    <t>(68-116)</t>
  </si>
  <si>
    <t>(10-28)</t>
  </si>
  <si>
    <t>(70-128)</t>
  </si>
  <si>
    <t>(853-1350)</t>
  </si>
  <si>
    <t>(1-7)</t>
  </si>
  <si>
    <t>(37-77)</t>
  </si>
  <si>
    <t>(680-1050)</t>
  </si>
  <si>
    <t>(22-70)</t>
  </si>
  <si>
    <t>(1-20)</t>
  </si>
  <si>
    <t>(22-40)</t>
  </si>
  <si>
    <t>(0-7)</t>
  </si>
  <si>
    <t>(509-714)</t>
  </si>
  <si>
    <t>(2-4)</t>
  </si>
  <si>
    <t>(31-63)</t>
  </si>
  <si>
    <t>(684-926)</t>
  </si>
  <si>
    <t>(26-92)</t>
  </si>
  <si>
    <t>(6-11)</t>
  </si>
  <si>
    <t>(26-43)</t>
  </si>
  <si>
    <t>(529-733)</t>
  </si>
  <si>
    <t>(32-83)</t>
  </si>
  <si>
    <t>(507-915)</t>
  </si>
  <si>
    <t>(27-69)</t>
  </si>
  <si>
    <t>(2-9)</t>
  </si>
  <si>
    <t>(19-45)</t>
  </si>
  <si>
    <t>(430-732)</t>
  </si>
  <si>
    <t>(2-16)</t>
  </si>
  <si>
    <t>(40-93)</t>
  </si>
  <si>
    <t>(595-825)</t>
  </si>
  <si>
    <t>(51-91)</t>
  </si>
  <si>
    <t>(4-14)</t>
  </si>
  <si>
    <t>(21-56)</t>
  </si>
  <si>
    <t>(497-855)</t>
  </si>
  <si>
    <t>(1-2)</t>
  </si>
  <si>
    <t>(10-18)</t>
  </si>
  <si>
    <t>38-188)</t>
  </si>
  <si>
    <t>(640-1030)</t>
  </si>
  <si>
    <t>(50-98)</t>
  </si>
  <si>
    <t>(7-14)</t>
  </si>
  <si>
    <t>(39-64)</t>
  </si>
  <si>
    <t>(529-1160)</t>
  </si>
  <si>
    <t>(1-4)</t>
  </si>
  <si>
    <t>(4-18)</t>
  </si>
  <si>
    <t>(45-203)</t>
  </si>
  <si>
    <t>(577-1110)</t>
  </si>
  <si>
    <t>(51-97)</t>
  </si>
  <si>
    <t>(5-15)</t>
  </si>
  <si>
    <t>(45-77)</t>
  </si>
  <si>
    <t>(531-835)</t>
  </si>
  <si>
    <t>(70-184)</t>
  </si>
  <si>
    <t>(388-660)</t>
  </si>
  <si>
    <t>(30-74)</t>
  </si>
  <si>
    <t>(0-21)</t>
  </si>
  <si>
    <t>(24-62)</t>
  </si>
  <si>
    <t>(479-867)</t>
  </si>
  <si>
    <t>(2-5)</t>
  </si>
  <si>
    <t>(52-98)</t>
  </si>
  <si>
    <t>(406-662)</t>
  </si>
  <si>
    <t>(29-63)</t>
  </si>
  <si>
    <t>(5-11)</t>
  </si>
  <si>
    <t>(24-66)</t>
  </si>
  <si>
    <t>(428-687)</t>
  </si>
  <si>
    <t>(2-10)</t>
  </si>
  <si>
    <t>(48-82)</t>
  </si>
  <si>
    <t>(310-594)</t>
  </si>
  <si>
    <t>(27-68)</t>
  </si>
  <si>
    <t>(3-10)</t>
  </si>
  <si>
    <t>(18-44)</t>
  </si>
  <si>
    <t>(350-624)</t>
  </si>
  <si>
    <t>(1-5)</t>
  </si>
  <si>
    <t>(2-38)</t>
  </si>
  <si>
    <t>(67-196)</t>
  </si>
  <si>
    <t>(304-683)</t>
  </si>
  <si>
    <t>(31-64)</t>
  </si>
  <si>
    <t>(5-16)</t>
  </si>
  <si>
    <t>(24-65)</t>
  </si>
  <si>
    <t>(349-886)</t>
  </si>
  <si>
    <t>(10-32)</t>
  </si>
  <si>
    <t>(71-238)</t>
  </si>
  <si>
    <t>(398-701)</t>
  </si>
  <si>
    <t>(30-69)</t>
  </si>
  <si>
    <t>(9-21)</t>
  </si>
  <si>
    <t>(42-75)</t>
  </si>
  <si>
    <t>(450-714)</t>
  </si>
  <si>
    <t>(6-30)</t>
  </si>
  <si>
    <t>(90-672)</t>
  </si>
  <si>
    <t>(425-892)</t>
  </si>
  <si>
    <t>(37-90)</t>
  </si>
  <si>
    <t>(7-20)</t>
  </si>
  <si>
    <t>(49-137)</t>
  </si>
  <si>
    <t>(0-1)</t>
  </si>
  <si>
    <t>(562-990)</t>
  </si>
  <si>
    <t>(2-6)</t>
  </si>
  <si>
    <t>(10-24)</t>
  </si>
  <si>
    <t>(350-575)</t>
  </si>
  <si>
    <t>(20-44)</t>
  </si>
  <si>
    <t>(0-11)</t>
  </si>
  <si>
    <t>(14-29)</t>
  </si>
  <si>
    <t>(304-653)</t>
  </si>
  <si>
    <t>(14-32)</t>
  </si>
  <si>
    <t>(314-561)</t>
  </si>
  <si>
    <t>(24-47)</t>
  </si>
  <si>
    <t>(2-13)</t>
  </si>
  <si>
    <t>(12-22)</t>
  </si>
  <si>
    <t>(369-613)</t>
  </si>
  <si>
    <t>(1-6)</t>
  </si>
  <si>
    <t>(13-43)</t>
  </si>
  <si>
    <t>(258-515)</t>
  </si>
  <si>
    <t>(13-44)</t>
  </si>
  <si>
    <t>(4-8)</t>
  </si>
  <si>
    <t>(14-25)</t>
  </si>
  <si>
    <t>(2-7)</t>
  </si>
  <si>
    <t>(357-562)</t>
  </si>
  <si>
    <t>(0-8)</t>
  </si>
  <si>
    <t>(12-38)</t>
  </si>
  <si>
    <t>(267-563)</t>
  </si>
  <si>
    <t>(20-73)</t>
  </si>
  <si>
    <t>(10-27)</t>
  </si>
  <si>
    <t>(392-685)</t>
  </si>
  <si>
    <t>(0-9)</t>
  </si>
  <si>
    <t>(15-33)</t>
  </si>
  <si>
    <t>(367-638)</t>
  </si>
  <si>
    <t>(29-107)</t>
  </si>
  <si>
    <t>(10-39)</t>
  </si>
  <si>
    <t>(417-828)</t>
  </si>
  <si>
    <t>(19-60)</t>
  </si>
  <si>
    <t>(272-538)</t>
  </si>
  <si>
    <t>(44-104)</t>
  </si>
  <si>
    <t>(13-40)</t>
  </si>
  <si>
    <t>(448-761)</t>
  </si>
  <si>
    <t>(45-265)</t>
  </si>
  <si>
    <t>(292-1202)</t>
  </si>
  <si>
    <t>(53-152)</t>
  </si>
  <si>
    <t>(0-18)</t>
  </si>
  <si>
    <t>(23-336)</t>
  </si>
  <si>
    <t>(362-1034)</t>
  </si>
  <si>
    <t>(49-94)</t>
  </si>
  <si>
    <t>(290-852)</t>
  </si>
  <si>
    <t>(49-128)</t>
  </si>
  <si>
    <t>(25-65)</t>
  </si>
  <si>
    <t>(424-1010)</t>
  </si>
  <si>
    <t>(37-89)</t>
  </si>
  <si>
    <t>(213-910)</t>
  </si>
  <si>
    <t>(31-184)</t>
  </si>
  <si>
    <t>(2-8)</t>
  </si>
  <si>
    <t>(21-53)</t>
  </si>
  <si>
    <t>(259-1620)</t>
  </si>
  <si>
    <t>(4-28)</t>
  </si>
  <si>
    <t>(50-172)</t>
  </si>
  <si>
    <t>(330-1060)</t>
  </si>
  <si>
    <t>(53-173)</t>
  </si>
  <si>
    <t>(4-12)</t>
  </si>
  <si>
    <t>(26-76)</t>
  </si>
  <si>
    <t>(419-2610)</t>
  </si>
  <si>
    <t>(12-39)</t>
  </si>
  <si>
    <t>(83-177)</t>
  </si>
  <si>
    <t>(295-956)</t>
  </si>
  <si>
    <t>(52-196)</t>
  </si>
  <si>
    <t>(6-17)</t>
  </si>
  <si>
    <t>(52-120)</t>
  </si>
  <si>
    <t>(542-10200)</t>
  </si>
  <si>
    <t>(0-15)</t>
  </si>
  <si>
    <t>(94-215)</t>
  </si>
  <si>
    <t>(276-1510)</t>
  </si>
  <si>
    <t>(64-295)</t>
  </si>
  <si>
    <t>(4-17)</t>
  </si>
  <si>
    <t>(48-137)</t>
  </si>
  <si>
    <t>(549-1490)</t>
  </si>
  <si>
    <t>(2-14)</t>
  </si>
  <si>
    <t>(3-12)</t>
  </si>
  <si>
    <t>(180-323)</t>
  </si>
  <si>
    <t>(280-455)</t>
  </si>
  <si>
    <t>(123-208)</t>
  </si>
  <si>
    <t>(11-39)</t>
  </si>
  <si>
    <t>(38-74)</t>
  </si>
  <si>
    <t>(683-1107)</t>
  </si>
  <si>
    <t>(3-9)</t>
  </si>
  <si>
    <t>(5-10)</t>
  </si>
  <si>
    <t>(229-447)</t>
  </si>
  <si>
    <t>(283-466)</t>
  </si>
  <si>
    <t>(118-240)</t>
  </si>
  <si>
    <t>(10-44)</t>
  </si>
  <si>
    <t>(46-67)</t>
  </si>
  <si>
    <t>(633-1180)</t>
  </si>
  <si>
    <t>(2-12)</t>
  </si>
  <si>
    <t>(257-452)</t>
  </si>
  <si>
    <t>(125-244)</t>
  </si>
  <si>
    <t>(12-55)</t>
  </si>
  <si>
    <t>(42-85)</t>
  </si>
  <si>
    <t>(775-1567)</t>
  </si>
  <si>
    <t>(8-19)</t>
  </si>
  <si>
    <t>(300-632)</t>
  </si>
  <si>
    <t>(110-540)</t>
  </si>
  <si>
    <t>(141-284)</t>
  </si>
  <si>
    <t>(8-51)</t>
  </si>
  <si>
    <t>(55-89)</t>
  </si>
  <si>
    <t>(877-1260)</t>
  </si>
  <si>
    <t>(0-19)</t>
  </si>
  <si>
    <t>(13-63)</t>
  </si>
  <si>
    <t>(252-549)</t>
  </si>
  <si>
    <t>(201-678)</t>
  </si>
  <si>
    <t>(121-319)</t>
  </si>
  <si>
    <t>(0-49)</t>
  </si>
  <si>
    <t>(40-200)</t>
  </si>
  <si>
    <t>(1070-2010)</t>
  </si>
  <si>
    <t>(15-42)</t>
  </si>
  <si>
    <t>(422-1070)</t>
  </si>
  <si>
    <t>(419-564)</t>
  </si>
  <si>
    <t>(169-336)</t>
  </si>
  <si>
    <t>(30-120)</t>
  </si>
  <si>
    <t>(1070-1780)</t>
  </si>
  <si>
    <t>(1200 before 11/95)</t>
  </si>
  <si>
    <t>1999-Mean (Range)</t>
  </si>
  <si>
    <t>Hanover Park</t>
  </si>
  <si>
    <t>(1-8)</t>
  </si>
  <si>
    <t>(1-16)</t>
  </si>
  <si>
    <t>(45-106)</t>
  </si>
  <si>
    <t>(83-163)</t>
  </si>
  <si>
    <t>(32-49)</t>
  </si>
  <si>
    <t>(63-151)</t>
  </si>
  <si>
    <t>(10-21)</t>
  </si>
  <si>
    <t>(49-135)</t>
  </si>
  <si>
    <t>(198-375)</t>
  </si>
  <si>
    <t>(90-574)</t>
  </si>
  <si>
    <t>(512-693)</t>
  </si>
  <si>
    <t>(242-420)</t>
  </si>
  <si>
    <t>(671-909)</t>
  </si>
  <si>
    <t>(757-970)</t>
  </si>
  <si>
    <t>(447-723)</t>
  </si>
  <si>
    <t>(331-657)</t>
  </si>
  <si>
    <t>(324-1028)</t>
  </si>
  <si>
    <t>(285-581)</t>
  </si>
  <si>
    <t>(159-471)</t>
  </si>
  <si>
    <t>(274-515)</t>
  </si>
  <si>
    <t>(85-154)</t>
  </si>
  <si>
    <t>(45-63)</t>
  </si>
  <si>
    <t>(38-95)</t>
  </si>
  <si>
    <t>(33-51)</t>
  </si>
  <si>
    <t>(21-47)</t>
  </si>
  <si>
    <t>(52-137)</t>
  </si>
  <si>
    <t>(89-205)</t>
  </si>
  <si>
    <t>(43-227)</t>
  </si>
  <si>
    <t>(139-195)</t>
  </si>
  <si>
    <t>(4-20)</t>
  </si>
  <si>
    <t>(12-26)</t>
  </si>
  <si>
    <t>(7-15)</t>
  </si>
  <si>
    <t>(8-17)</t>
  </si>
  <si>
    <t>(4-13)</t>
  </si>
  <si>
    <t>(2-20)</t>
  </si>
  <si>
    <t>(8-20)</t>
  </si>
  <si>
    <t>(24-37)</t>
  </si>
  <si>
    <t>(23-56)</t>
  </si>
  <si>
    <t>(23-60)</t>
  </si>
  <si>
    <t>(9-22)</t>
  </si>
  <si>
    <t>(13-113)</t>
  </si>
  <si>
    <t>(34-95)</t>
  </si>
  <si>
    <t>(24-81)</t>
  </si>
  <si>
    <t>(49-99)</t>
  </si>
  <si>
    <t>(2-17)</t>
  </si>
  <si>
    <t>(793-1530)</t>
  </si>
  <si>
    <t>(583-861)</t>
  </si>
  <si>
    <t>(542-1236)</t>
  </si>
  <si>
    <t>(437-728)</t>
  </si>
  <si>
    <t>(360-726)</t>
  </si>
  <si>
    <t>(439-872)</t>
  </si>
  <si>
    <t>(581-1175)</t>
  </si>
  <si>
    <t>(395-1548)</t>
  </si>
  <si>
    <t>(765-1059)</t>
  </si>
  <si>
    <t>(36-57)</t>
  </si>
  <si>
    <t>(60-278)</t>
  </si>
  <si>
    <t>(174-222)</t>
  </si>
  <si>
    <t>(780-999)</t>
  </si>
  <si>
    <t>(6-9)</t>
  </si>
  <si>
    <t>(106-295)</t>
  </si>
  <si>
    <t>(903-1107)</t>
  </si>
  <si>
    <t>(43-255)</t>
  </si>
  <si>
    <t>(435-1332)</t>
  </si>
  <si>
    <t>(6-70)</t>
  </si>
  <si>
    <t>(158-1170)</t>
  </si>
  <si>
    <t>(177-796)</t>
  </si>
  <si>
    <t>(200-3500)</t>
  </si>
  <si>
    <t>(10-100)</t>
  </si>
  <si>
    <t>(88-345)</t>
  </si>
  <si>
    <t>(600-5131)</t>
  </si>
  <si>
    <t>(4-4)</t>
  </si>
  <si>
    <t>(6-38)</t>
  </si>
  <si>
    <t>(70-471)</t>
  </si>
  <si>
    <t>(150-536)</t>
  </si>
  <si>
    <t>(85-372)</t>
  </si>
  <si>
    <t>(250-3200)</t>
  </si>
  <si>
    <t>(10-170)</t>
  </si>
  <si>
    <t>(480-3480)</t>
  </si>
  <si>
    <t>(1-31)</t>
  </si>
  <si>
    <t>(1-21)</t>
  </si>
  <si>
    <t>(3-15)</t>
  </si>
  <si>
    <t>(98-348)</t>
  </si>
  <si>
    <t>(173-529)</t>
  </si>
  <si>
    <t>(58-380)</t>
  </si>
  <si>
    <t>(280-11000)</t>
  </si>
  <si>
    <t>(20-87)</t>
  </si>
  <si>
    <t>(569-1695)</t>
  </si>
  <si>
    <t>(3-38)</t>
  </si>
  <si>
    <t>(0-0)</t>
  </si>
  <si>
    <t>(17-51)</t>
  </si>
  <si>
    <t>(1043-2370)</t>
  </si>
  <si>
    <t>(326-831)</t>
  </si>
  <si>
    <t>(235-471)</t>
  </si>
  <si>
    <t>(600-4500)</t>
  </si>
  <si>
    <t>(70-250)</t>
  </si>
  <si>
    <t>(1260-2760)</t>
  </si>
  <si>
    <t>(2-21)</t>
  </si>
  <si>
    <t>(1-33)</t>
  </si>
  <si>
    <t>(15-30)</t>
  </si>
  <si>
    <t>(689-1355)</t>
  </si>
  <si>
    <t>(267-456)</t>
  </si>
  <si>
    <t>(500-5300)</t>
  </si>
  <si>
    <t>(90-150)</t>
  </si>
  <si>
    <t>(1300-1920)</t>
  </si>
  <si>
    <t>(5-42)</t>
  </si>
  <si>
    <t>(2-24)</t>
  </si>
  <si>
    <t>(7-27)</t>
  </si>
  <si>
    <t>(650-1191)</t>
  </si>
  <si>
    <t>(401-702)</t>
  </si>
  <si>
    <t>(243-395)</t>
  </si>
  <si>
    <t>(740-10000)</t>
  </si>
  <si>
    <t>(78-126)</t>
  </si>
  <si>
    <t>(1049-1710)</t>
  </si>
  <si>
    <t>(10-45)</t>
  </si>
  <si>
    <t>(64-412)</t>
  </si>
  <si>
    <t>(102-547)</t>
  </si>
  <si>
    <t>(45-326)</t>
  </si>
  <si>
    <t>(436-3010)</t>
  </si>
  <si>
    <t>(16-148)</t>
  </si>
  <si>
    <t>(282-2179)</t>
  </si>
  <si>
    <t>(3-8)</t>
  </si>
  <si>
    <t>(63-296)</t>
  </si>
  <si>
    <t>(150-849)</t>
  </si>
  <si>
    <t>(453-2160)</t>
  </si>
  <si>
    <t>(24-64)</t>
  </si>
  <si>
    <t>(74-448)</t>
  </si>
  <si>
    <t>(155-593)</t>
  </si>
  <si>
    <t>(386-2020)</t>
  </si>
  <si>
    <t>(8-23)</t>
  </si>
  <si>
    <t>(23-92)</t>
  </si>
  <si>
    <t>(443-1213)</t>
  </si>
  <si>
    <t>(438-616)</t>
  </si>
  <si>
    <t>(295-425)</t>
  </si>
  <si>
    <t>(627-2910)</t>
  </si>
  <si>
    <t>(14-22)</t>
  </si>
  <si>
    <t>(60-83)</t>
  </si>
  <si>
    <t>(1-17)</t>
  </si>
  <si>
    <t>(525-801)</t>
  </si>
  <si>
    <t>(329-444</t>
  </si>
  <si>
    <t>(397-3550)</t>
  </si>
  <si>
    <t>(63-85)</t>
  </si>
  <si>
    <t>(4-15)</t>
  </si>
  <si>
    <t>(565-718)</t>
  </si>
  <si>
    <t>(323-456)</t>
  </si>
  <si>
    <t>(191-298)</t>
  </si>
  <si>
    <t>(1120-5750)</t>
  </si>
  <si>
    <t>(66-89)</t>
  </si>
  <si>
    <t>(879-1166)</t>
  </si>
  <si>
    <t>(13-36)</t>
  </si>
  <si>
    <t>(5-37)</t>
  </si>
  <si>
    <t>(6-36)</t>
  </si>
  <si>
    <t>(608-1970)</t>
  </si>
  <si>
    <t>(490-2070)</t>
  </si>
  <si>
    <t>(178-625)</t>
  </si>
  <si>
    <t>(544-2060)</t>
  </si>
  <si>
    <t>(321-5430)</t>
  </si>
  <si>
    <t>(868-3260)</t>
  </si>
  <si>
    <t>(125-649)</t>
  </si>
  <si>
    <t>(214-768)</t>
  </si>
  <si>
    <t>(1220-2450)</t>
  </si>
  <si>
    <t>(2030-6140)</t>
  </si>
  <si>
    <t>(970-1700)</t>
  </si>
  <si>
    <t>(52-615)</t>
  </si>
  <si>
    <t>(929-4470)</t>
  </si>
  <si>
    <t>(807-2560)</t>
  </si>
  <si>
    <t>(578-2110)</t>
  </si>
  <si>
    <t>(160-1320)</t>
  </si>
  <si>
    <t>(311-728)</t>
  </si>
  <si>
    <t>(183-1290)</t>
  </si>
  <si>
    <t>(204-1470)</t>
  </si>
  <si>
    <t>(180-3270)</t>
  </si>
  <si>
    <t>(100-1620)</t>
  </si>
  <si>
    <t>(119-1062)</t>
  </si>
  <si>
    <t>680-3512)</t>
  </si>
  <si>
    <t>(1400-4130)</t>
  </si>
  <si>
    <t>(274-1590)</t>
  </si>
  <si>
    <t>(236-839)</t>
  </si>
  <si>
    <t>(179-1800)</t>
  </si>
  <si>
    <t>(398-1090)</t>
  </si>
  <si>
    <t>(222-2521)</t>
  </si>
  <si>
    <t>(322-1982)</t>
  </si>
  <si>
    <t>(600-3800)</t>
  </si>
  <si>
    <t>(680-2900)</t>
  </si>
  <si>
    <t>(1200-4200)</t>
  </si>
  <si>
    <t>(910-5380)</t>
  </si>
  <si>
    <t>(1030-2450)</t>
  </si>
  <si>
    <t>(893-4620)</t>
  </si>
  <si>
    <t>(400-3800)</t>
  </si>
  <si>
    <t>(120-2600)</t>
  </si>
  <si>
    <t>(350-2700)</t>
  </si>
  <si>
    <t>(910-3330)</t>
  </si>
  <si>
    <t>(840-2160)</t>
  </si>
  <si>
    <t>(515-1780)</t>
  </si>
  <si>
    <t>(2220-6420)</t>
  </si>
  <si>
    <t>(3120-6200)</t>
  </si>
  <si>
    <t>(2420-5950)</t>
  </si>
  <si>
    <t>(1430-6710)</t>
  </si>
  <si>
    <t>(1520-3610)</t>
  </si>
  <si>
    <t>(1200-3405)</t>
  </si>
  <si>
    <t>(380-5600)</t>
  </si>
  <si>
    <t>(550-3900)</t>
  </si>
  <si>
    <t>(230-2600)</t>
  </si>
  <si>
    <t>mg/dry Kg</t>
  </si>
  <si>
    <t>Composite Drawoff</t>
  </si>
  <si>
    <t>John E. Egan</t>
  </si>
  <si>
    <t>Digested Sludge,</t>
  </si>
  <si>
    <t>James C. Kirie</t>
  </si>
  <si>
    <t>Waste Activated</t>
  </si>
  <si>
    <t>Gravity Concentration</t>
  </si>
  <si>
    <t>Primary Sludge</t>
  </si>
  <si>
    <t>Imhoff Sludge</t>
  </si>
  <si>
    <t>1992-Mean (Range)</t>
  </si>
  <si>
    <t>(225-480)</t>
  </si>
  <si>
    <t>(256-384)</t>
  </si>
  <si>
    <t>(86-183)</t>
  </si>
  <si>
    <t>(135-3040)</t>
  </si>
  <si>
    <t>(0-130)</t>
  </si>
  <si>
    <t>(18-110)</t>
  </si>
  <si>
    <t>(0-97)</t>
  </si>
  <si>
    <t>(977-2300)</t>
  </si>
  <si>
    <t>(17-35)</t>
  </si>
  <si>
    <t>(159-330)</t>
  </si>
  <si>
    <t>(706-1080)</t>
  </si>
  <si>
    <t>(30-296)</t>
  </si>
  <si>
    <t>(1500-5210)</t>
  </si>
  <si>
    <t>(0-52</t>
  </si>
  <si>
    <t>(74-213)</t>
  </si>
  <si>
    <t>(1130-1570)</t>
  </si>
  <si>
    <t>(10-30)</t>
  </si>
  <si>
    <t>(78-245)</t>
  </si>
  <si>
    <t>(695-1370)</t>
  </si>
  <si>
    <t>(72-297)</t>
  </si>
  <si>
    <t>(2360-7510)</t>
  </si>
  <si>
    <t>(0-23)</t>
  </si>
  <si>
    <t>(50-129)</t>
  </si>
  <si>
    <t>(570-1510)</t>
  </si>
  <si>
    <t>(10-29)</t>
  </si>
  <si>
    <t>(117-300)</t>
  </si>
  <si>
    <t>(502-974)</t>
  </si>
  <si>
    <t>(33-193)</t>
  </si>
  <si>
    <t>(1000-3560)</t>
  </si>
  <si>
    <t>(0-20)</t>
  </si>
  <si>
    <t>(55-118)</t>
  </si>
  <si>
    <t>(778-1610)</t>
  </si>
  <si>
    <t>(16-69)</t>
  </si>
  <si>
    <t>(259-569)</t>
  </si>
  <si>
    <t>(17-113)</t>
  </si>
  <si>
    <t>(51-2640)</t>
  </si>
  <si>
    <t>(0-40)</t>
  </si>
  <si>
    <t>(0-47)</t>
  </si>
  <si>
    <t>(9-106)</t>
  </si>
  <si>
    <t>(282-866)</t>
  </si>
  <si>
    <t>(18-58)</t>
  </si>
  <si>
    <t>(101-284)</t>
  </si>
  <si>
    <t>(321-870)</t>
  </si>
  <si>
    <t>(98-335)</t>
  </si>
  <si>
    <t>(870-4740)</t>
  </si>
  <si>
    <t>(66-225)</t>
  </si>
  <si>
    <t>(473-1520)</t>
  </si>
  <si>
    <t>(0-16)</t>
  </si>
  <si>
    <t>(31-53)</t>
  </si>
  <si>
    <t>(674-1670)</t>
  </si>
  <si>
    <t>(463-1075)</t>
  </si>
  <si>
    <t>(190-525)</t>
  </si>
  <si>
    <t>(800-3700)</t>
  </si>
  <si>
    <t>(80-150)</t>
  </si>
  <si>
    <t>(1197-3500)</t>
  </si>
  <si>
    <t>(11-37)</t>
  </si>
  <si>
    <t>(254-716)</t>
  </si>
  <si>
    <t>(242-581)</t>
  </si>
  <si>
    <t>(112-1516)</t>
  </si>
  <si>
    <t>(200-1800)</t>
  </si>
  <si>
    <t>(2-15)</t>
  </si>
  <si>
    <t>(37-120)</t>
  </si>
  <si>
    <t>(808-1820)</t>
  </si>
  <si>
    <t>(1-18)</t>
  </si>
  <si>
    <t>(42-54)</t>
  </si>
  <si>
    <t>(1820-2880)</t>
  </si>
  <si>
    <t>(559-877)</t>
  </si>
  <si>
    <t>(195-401)</t>
  </si>
  <si>
    <t>(470-3200)</t>
  </si>
  <si>
    <t>(160-230)</t>
  </si>
  <si>
    <t>(2020-2850)</t>
  </si>
  <si>
    <t>(15-96)</t>
  </si>
  <si>
    <t>(395-755)</t>
  </si>
  <si>
    <t>EQ Limit:</t>
  </si>
  <si>
    <t>µg/dry Kg</t>
  </si>
  <si>
    <t>2000-Mean (Range)</t>
  </si>
  <si>
    <t>(59-98)</t>
  </si>
  <si>
    <t>(259-416)</t>
  </si>
  <si>
    <t>(69-135)</t>
  </si>
  <si>
    <t>(253-960)</t>
  </si>
  <si>
    <t>(7-16)</t>
  </si>
  <si>
    <t>(23-39)</t>
  </si>
  <si>
    <t>(7-21)</t>
  </si>
  <si>
    <t>(912-1406)</t>
  </si>
  <si>
    <t>(119-288)</t>
  </si>
  <si>
    <t>(695-923)</t>
  </si>
  <si>
    <t>(34-54)</t>
  </si>
  <si>
    <t>(97-1397)</t>
  </si>
  <si>
    <t>(15-26)</t>
  </si>
  <si>
    <t>(20-102)</t>
  </si>
  <si>
    <t>(616-913)</t>
  </si>
  <si>
    <t>(30-84)</t>
  </si>
  <si>
    <t>(339-925)</t>
  </si>
  <si>
    <t>(30-103)</t>
  </si>
  <si>
    <t>(341-2965)</t>
  </si>
  <si>
    <t>(21-57)</t>
  </si>
  <si>
    <t>(493-709)</t>
  </si>
  <si>
    <t>(57-350)</t>
  </si>
  <si>
    <t>(446-747)</t>
  </si>
  <si>
    <t>(22-46)</t>
  </si>
  <si>
    <t>(218-2074)</t>
  </si>
  <si>
    <t>(22-152)</t>
  </si>
  <si>
    <t>(388-828)</t>
  </si>
  <si>
    <t>(4-23)</t>
  </si>
  <si>
    <t>(372-459)</t>
  </si>
  <si>
    <t>(15-32)</t>
  </si>
  <si>
    <t>(329-890)</t>
  </si>
  <si>
    <t>(484-735)</t>
  </si>
  <si>
    <t>(35-114)</t>
  </si>
  <si>
    <t>(354-789)</t>
  </si>
  <si>
    <t>(35-126)</t>
  </si>
  <si>
    <t>(263-3896)</t>
  </si>
  <si>
    <t>(24-109)</t>
  </si>
  <si>
    <t>(427-837)</t>
  </si>
  <si>
    <t>(3-13)</t>
  </si>
  <si>
    <t>(175-317)</t>
  </si>
  <si>
    <t>(304-471)</t>
  </si>
  <si>
    <t>(81-187)</t>
  </si>
  <si>
    <t>(248-1285)</t>
  </si>
  <si>
    <t>(34-66)</t>
  </si>
  <si>
    <t>(725-998)</t>
  </si>
  <si>
    <t>(3-25)</t>
  </si>
  <si>
    <t>(67-244)</t>
  </si>
  <si>
    <t>(124-385)</t>
  </si>
  <si>
    <t>(28-223)</t>
  </si>
  <si>
    <t>(169-2260)</t>
  </si>
  <si>
    <t>(25-63)</t>
  </si>
  <si>
    <t>(421-1768)</t>
  </si>
  <si>
    <t>(2-18)</t>
  </si>
  <si>
    <t>(370-553)</t>
  </si>
  <si>
    <t>(341-434)</t>
  </si>
  <si>
    <t>(124-231)</t>
  </si>
  <si>
    <t>(481-1881)</t>
  </si>
  <si>
    <t>(8-22)</t>
  </si>
  <si>
    <t>(54-69)</t>
  </si>
  <si>
    <t>(812-1032)</t>
  </si>
  <si>
    <t>Historic Summary</t>
  </si>
  <si>
    <t/>
  </si>
  <si>
    <t>2001-Mean (Range)</t>
  </si>
  <si>
    <t>(4-7)</t>
  </si>
  <si>
    <t>(1-10)</t>
  </si>
  <si>
    <t>(61-206)</t>
  </si>
  <si>
    <t>(262-466)</t>
  </si>
  <si>
    <t>(48-131)</t>
  </si>
  <si>
    <t>(81-584)</t>
  </si>
  <si>
    <t>(3-22)</t>
  </si>
  <si>
    <t>(25-48)</t>
  </si>
  <si>
    <t>(9-15)</t>
  </si>
  <si>
    <t>(955-1695)</t>
  </si>
  <si>
    <t>(93-150)</t>
  </si>
  <si>
    <t>(636-836)</t>
  </si>
  <si>
    <t>(36-62)</t>
  </si>
  <si>
    <t>(168-897)</t>
  </si>
  <si>
    <t>(12-29)</t>
  </si>
  <si>
    <t>(40-69)</t>
  </si>
  <si>
    <t>(593-812)</t>
  </si>
  <si>
    <t>(36-75)</t>
  </si>
  <si>
    <t>(722-987)</t>
  </si>
  <si>
    <t>(33-80)</t>
  </si>
  <si>
    <t>(172-2402)</t>
  </si>
  <si>
    <t>(9-18)</t>
  </si>
  <si>
    <t>(25-46)</t>
  </si>
  <si>
    <t>(564-796)</t>
  </si>
  <si>
    <t>(68-148)</t>
  </si>
  <si>
    <t>(425-706)</t>
  </si>
  <si>
    <t>(22-60)</t>
  </si>
  <si>
    <t>(101-775)</t>
  </si>
  <si>
    <t>(23-82)</t>
  </si>
  <si>
    <t>(419-797)</t>
  </si>
  <si>
    <t>(13-34)</t>
  </si>
  <si>
    <t>(303-487)</t>
  </si>
  <si>
    <t>(0-48)</t>
  </si>
  <si>
    <t>(10-22)</t>
  </si>
  <si>
    <t>(390-588)</t>
  </si>
  <si>
    <t>(42-96)</t>
  </si>
  <si>
    <t>(330-1000)</t>
  </si>
  <si>
    <t>(40-187)</t>
  </si>
  <si>
    <t>(59-991)</t>
  </si>
  <si>
    <t>(5-13)</t>
  </si>
  <si>
    <t>(22-116)</t>
  </si>
  <si>
    <t>(375-708)</t>
  </si>
  <si>
    <t>(241-441)</t>
  </si>
  <si>
    <t>(286-484)</t>
  </si>
  <si>
    <t>(74-241)</t>
  </si>
  <si>
    <t>(226-1065)</t>
  </si>
  <si>
    <t>(7-23)</t>
  </si>
  <si>
    <t>(40-75)</t>
  </si>
  <si>
    <t>(726-1255)</t>
  </si>
  <si>
    <t>(96-392)</t>
  </si>
  <si>
    <t>(162-393)</t>
  </si>
  <si>
    <t>(39-211)</t>
  </si>
  <si>
    <t>(207-993)</t>
  </si>
  <si>
    <t>(7-19)</t>
  </si>
  <si>
    <t>(22-67)</t>
  </si>
  <si>
    <t>(429-1117)</t>
  </si>
  <si>
    <t>(330-537)</t>
  </si>
  <si>
    <t>(279-451)</t>
  </si>
  <si>
    <t>(150-289)</t>
  </si>
  <si>
    <t>(157-1168)</t>
  </si>
  <si>
    <t>(52-76)</t>
  </si>
  <si>
    <t>(587-1091)</t>
  </si>
  <si>
    <t xml:space="preserve">   </t>
  </si>
  <si>
    <t>2002-Mean (Range)</t>
  </si>
  <si>
    <t>(4-6)</t>
  </si>
  <si>
    <t>(1-12)</t>
  </si>
  <si>
    <t>(78-184)</t>
  </si>
  <si>
    <t>(78-162)</t>
  </si>
  <si>
    <t>(522-942)</t>
  </si>
  <si>
    <t>(74-179)</t>
  </si>
  <si>
    <t>(38-65)</t>
  </si>
  <si>
    <t>(124-1040)</t>
  </si>
  <si>
    <t>(73-865)</t>
  </si>
  <si>
    <t>(37-67)</t>
  </si>
  <si>
    <t>(30-60)</t>
  </si>
  <si>
    <t>(883-1332)</t>
  </si>
  <si>
    <t>(77-166)</t>
  </si>
  <si>
    <t>(35-61)</t>
  </si>
  <si>
    <t>(780-925)</t>
  </si>
  <si>
    <t>(453-768)</t>
  </si>
  <si>
    <t>(23-62)</t>
  </si>
  <si>
    <t>(111-1190)</t>
  </si>
  <si>
    <t>(29-42)</t>
  </si>
  <si>
    <t>(27-59)</t>
  </si>
  <si>
    <t>(473-1055)</t>
  </si>
  <si>
    <t>(548-793)</t>
  </si>
  <si>
    <t>(320-666)</t>
  </si>
  <si>
    <t>(12-84)</t>
  </si>
  <si>
    <t>(17-68)</t>
  </si>
  <si>
    <t>(5-6)</t>
  </si>
  <si>
    <t>(116-692)</t>
  </si>
  <si>
    <t>(53-1183)</t>
  </si>
  <si>
    <t>(42-236)</t>
  </si>
  <si>
    <t>(320-565)</t>
  </si>
  <si>
    <t>(261-1075)</t>
  </si>
  <si>
    <t>(213-406)</t>
  </si>
  <si>
    <t>(70-227)</t>
  </si>
  <si>
    <t>(124-362)</t>
  </si>
  <si>
    <t>(334-489)</t>
  </si>
  <si>
    <t>(88-169)</t>
  </si>
  <si>
    <t>(44-136)</t>
  </si>
  <si>
    <t>(152-1039)</t>
  </si>
  <si>
    <t>(199-973)</t>
  </si>
  <si>
    <t>(16-54)</t>
  </si>
  <si>
    <t>(45-70)</t>
  </si>
  <si>
    <t>(213-911)</t>
  </si>
  <si>
    <t>(699-1080)</t>
  </si>
  <si>
    <t>(259-430)</t>
  </si>
  <si>
    <t>(310-406)</t>
  </si>
  <si>
    <t>(145-223)</t>
  </si>
  <si>
    <t>(98-941)</t>
  </si>
  <si>
    <t>(12-28)</t>
  </si>
  <si>
    <t>(32-74)</t>
  </si>
  <si>
    <t>(763-1210)</t>
  </si>
  <si>
    <t>(333-480)</t>
  </si>
  <si>
    <t>(11-23)</t>
  </si>
  <si>
    <t>(772-2590)</t>
  </si>
  <si>
    <t>(28-47)</t>
  </si>
  <si>
    <t>(250-3010)</t>
  </si>
  <si>
    <t>(13-23)</t>
  </si>
  <si>
    <t>(18-28)</t>
  </si>
  <si>
    <t>(356-610)</t>
  </si>
  <si>
    <t>(38-78)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</si>
  <si>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</si>
  <si>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</si>
  <si>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</si>
  <si>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</si>
  <si>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</si>
  <si>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</si>
  <si>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</si>
  <si>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</si>
  <si>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</si>
  <si>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</si>
  <si>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2003-Mean (Range)</t>
  </si>
  <si>
    <t>(78-128)</t>
  </si>
  <si>
    <t>(343-449)</t>
  </si>
  <si>
    <t>(67-159)</t>
  </si>
  <si>
    <t>(336-961)</t>
  </si>
  <si>
    <t>(11-21)</t>
  </si>
  <si>
    <t>(876-1151)</t>
  </si>
  <si>
    <t>(97-176)</t>
  </si>
  <si>
    <t>(695-890)</t>
  </si>
  <si>
    <t>(36-77)</t>
  </si>
  <si>
    <t>(314-1290)</t>
  </si>
  <si>
    <t>(16-30)</t>
  </si>
  <si>
    <t>(43-120)</t>
  </si>
  <si>
    <t>(802-1180)</t>
  </si>
  <si>
    <t>(2-2)</t>
  </si>
  <si>
    <t>(27-50)</t>
  </si>
  <si>
    <t>(694-926)</t>
  </si>
  <si>
    <t>(27-46)</t>
  </si>
  <si>
    <t>(8-18)</t>
  </si>
  <si>
    <t>(591-830)</t>
  </si>
  <si>
    <t>(72-162)</t>
  </si>
  <si>
    <t>(400-684)</t>
  </si>
  <si>
    <t>(25-51)</t>
  </si>
  <si>
    <t>(210-1087)</t>
  </si>
  <si>
    <t>(10-33)</t>
  </si>
  <si>
    <t>(27-74)</t>
  </si>
  <si>
    <t>(515-929)</t>
  </si>
  <si>
    <t>(12-31)</t>
  </si>
  <si>
    <t>(335-495)</t>
  </si>
  <si>
    <t>(103-625)</t>
  </si>
  <si>
    <t>(11-27)</t>
  </si>
  <si>
    <t>(301-511)</t>
  </si>
  <si>
    <t>(45-89)</t>
  </si>
  <si>
    <t>(292-1005)</t>
  </si>
  <si>
    <t>(39-139)</t>
  </si>
  <si>
    <t>(204-1600)</t>
  </si>
  <si>
    <t>(5-17)</t>
  </si>
  <si>
    <t>(23-607)</t>
  </si>
  <si>
    <t>(441-1238)</t>
  </si>
  <si>
    <t>(119-312)</t>
  </si>
  <si>
    <t>(61-181)</t>
  </si>
  <si>
    <t>(293-897)</t>
  </si>
  <si>
    <t>(12-24)</t>
  </si>
  <si>
    <t>(32-75)</t>
  </si>
  <si>
    <t>(491-1088)</t>
  </si>
  <si>
    <t>(88-250)</t>
  </si>
  <si>
    <t>(213-416)</t>
  </si>
  <si>
    <t>(40-246)</t>
  </si>
  <si>
    <t>(235-906)</t>
  </si>
  <si>
    <t>(31-81)</t>
  </si>
  <si>
    <t>(403-898)</t>
  </si>
  <si>
    <t>(7-18)</t>
  </si>
  <si>
    <t>(242-339)</t>
  </si>
  <si>
    <t>(254-494)</t>
  </si>
  <si>
    <t>(104-212)</t>
  </si>
  <si>
    <t>(293-1306)</t>
  </si>
  <si>
    <t>(11-26)</t>
  </si>
  <si>
    <t>(41-86)</t>
  </si>
  <si>
    <t>(596-1135)</t>
  </si>
  <si>
    <t>(1051-2150)</t>
  </si>
  <si>
    <t>2004-Mean (Range)</t>
  </si>
  <si>
    <t>(6-13)</t>
  </si>
  <si>
    <t>(56-95)</t>
  </si>
  <si>
    <t>(310-434)</t>
  </si>
  <si>
    <t>(29-58)</t>
  </si>
  <si>
    <t>(182-1618)</t>
  </si>
  <si>
    <t>(780-1079)</t>
  </si>
  <si>
    <t>(105-171)</t>
  </si>
  <si>
    <t>(682-869)</t>
  </si>
  <si>
    <t>(36-65)</t>
  </si>
  <si>
    <t>(349-2447)</t>
  </si>
  <si>
    <t>(13-27)</t>
  </si>
  <si>
    <t>(34-60)</t>
  </si>
  <si>
    <t>(741-979)</t>
  </si>
  <si>
    <t>(26-66)</t>
  </si>
  <si>
    <t>(696-848)</t>
  </si>
  <si>
    <t>(27-40)</t>
  </si>
  <si>
    <t>(759-3076)</t>
  </si>
  <si>
    <t>(8-16)</t>
  </si>
  <si>
    <t>(21-72)</t>
  </si>
  <si>
    <t>(599-867)</t>
  </si>
  <si>
    <t>(78-183)</t>
  </si>
  <si>
    <t>(378-660)</t>
  </si>
  <si>
    <t>(27-57)</t>
  </si>
  <si>
    <t>(184-1130)</t>
  </si>
  <si>
    <t>(25-66)</t>
  </si>
  <si>
    <t>(472-781)</t>
  </si>
  <si>
    <t>(1-1)</t>
  </si>
  <si>
    <t>(342-563)</t>
  </si>
  <si>
    <t>(12-23)</t>
  </si>
  <si>
    <t>(236-798)</t>
  </si>
  <si>
    <t>(10-16)</t>
  </si>
  <si>
    <t>(295-540)</t>
  </si>
  <si>
    <t>(36-78)</t>
  </si>
  <si>
    <t>(290-1301)</t>
  </si>
  <si>
    <t>(48-133)</t>
  </si>
  <si>
    <t>(365-2899)</t>
  </si>
  <si>
    <t>(24-420)</t>
  </si>
  <si>
    <t>(395-879)</t>
  </si>
  <si>
    <t>(4-11)</t>
  </si>
  <si>
    <t>(174-337)</t>
  </si>
  <si>
    <t>(338-439)</t>
  </si>
  <si>
    <t>(73-162)</t>
  </si>
  <si>
    <t>(243-1600)</t>
  </si>
  <si>
    <t>(14-23)</t>
  </si>
  <si>
    <t>(44-65)</t>
  </si>
  <si>
    <t>(668-1007)</t>
  </si>
  <si>
    <t>(60-193)</t>
  </si>
  <si>
    <t>(159-341)</t>
  </si>
  <si>
    <t>(34-204)</t>
  </si>
  <si>
    <t>(333-1901)</t>
  </si>
  <si>
    <t>(9-20)</t>
  </si>
  <si>
    <t>(19-73)</t>
  </si>
  <si>
    <t>(402-904)</t>
  </si>
  <si>
    <t>(8-15)</t>
  </si>
  <si>
    <t>(195-300)</t>
  </si>
  <si>
    <t>(305-511)</t>
  </si>
  <si>
    <t>(129-214)</t>
  </si>
  <si>
    <t>(603-1943)</t>
  </si>
  <si>
    <t>(50-77)</t>
  </si>
  <si>
    <t>(774-1190)</t>
  </si>
  <si>
    <t>(66-129)</t>
  </si>
  <si>
    <t>2005-Mean (Range)</t>
  </si>
  <si>
    <t>(45-85)</t>
  </si>
  <si>
    <t>(303-460)</t>
  </si>
  <si>
    <t>(59-111)</t>
  </si>
  <si>
    <t>(103-1054)</t>
  </si>
  <si>
    <t>(8-29)</t>
  </si>
  <si>
    <t>(24-43)</t>
  </si>
  <si>
    <t>(675-1271)</t>
  </si>
  <si>
    <t>(119-174)</t>
  </si>
  <si>
    <t>(773-974)</t>
  </si>
  <si>
    <t>(40-67)</t>
  </si>
  <si>
    <t>(264-2367)</t>
  </si>
  <si>
    <t>(12-25)</t>
  </si>
  <si>
    <t>(60-108)</t>
  </si>
  <si>
    <t>(756-1174)</t>
  </si>
  <si>
    <t>(19-37)</t>
  </si>
  <si>
    <t>(672-1257)</t>
  </si>
  <si>
    <t>(1188-4567)</t>
  </si>
  <si>
    <t>(20-78)</t>
  </si>
  <si>
    <t>(4-9)</t>
  </si>
  <si>
    <t>(628-953)</t>
  </si>
  <si>
    <t>(99-206)</t>
  </si>
  <si>
    <t>(461-772)</t>
  </si>
  <si>
    <t>(28-59)</t>
  </si>
  <si>
    <t>(425-1689)</t>
  </si>
  <si>
    <t>(39-127)</t>
  </si>
  <si>
    <t>(493-1007)</t>
  </si>
  <si>
    <t>(11-24)</t>
  </si>
  <si>
    <t>(279-625)</t>
  </si>
  <si>
    <t>(9-38)</t>
  </si>
  <si>
    <t>(200-1191)</t>
  </si>
  <si>
    <t>(10-50)</t>
  </si>
  <si>
    <t>(291-525)</t>
  </si>
  <si>
    <t>(35-82)</t>
  </si>
  <si>
    <t>(345-1175)</t>
  </si>
  <si>
    <t>(40-119)</t>
  </si>
  <si>
    <t>(424-2243)</t>
  </si>
  <si>
    <t>(5-14)</t>
  </si>
  <si>
    <t>(389-679)</t>
  </si>
  <si>
    <t>(150-254)</t>
  </si>
  <si>
    <t>(300-532)</t>
  </si>
  <si>
    <t>(86-181)</t>
  </si>
  <si>
    <t>(450-2600)</t>
  </si>
  <si>
    <t>(36-66)</t>
  </si>
  <si>
    <t>(676-1150)</t>
  </si>
  <si>
    <t>(61-155)</t>
  </si>
  <si>
    <t>(163-375)</t>
  </si>
  <si>
    <t>(56-189)</t>
  </si>
  <si>
    <t>(358-1637)</t>
  </si>
  <si>
    <t>(22-59)</t>
  </si>
  <si>
    <t>(415-943)</t>
  </si>
  <si>
    <t>(1-11)</t>
  </si>
  <si>
    <t>(3-4)</t>
  </si>
  <si>
    <t>(183-250)</t>
  </si>
  <si>
    <t>(356-512)</t>
  </si>
  <si>
    <t>(100-178)</t>
  </si>
  <si>
    <t>(593-2624)</t>
  </si>
  <si>
    <t>(47-71)</t>
  </si>
  <si>
    <t>(780-1091)</t>
  </si>
  <si>
    <t>2006-Mean (Range)</t>
  </si>
  <si>
    <t>(68-103)</t>
  </si>
  <si>
    <t>(346-470)</t>
  </si>
  <si>
    <t>(63-122)</t>
  </si>
  <si>
    <t>(59-1683)</t>
  </si>
  <si>
    <t>(11-17)</t>
  </si>
  <si>
    <t>(0-14)</t>
  </si>
  <si>
    <t>(858-1147)</t>
  </si>
  <si>
    <t>(106-158)</t>
  </si>
  <si>
    <t>(37-65)</t>
  </si>
  <si>
    <t>(315-3874)</t>
  </si>
  <si>
    <t>(15-25)</t>
  </si>
  <si>
    <t>(61-91)</t>
  </si>
  <si>
    <t>(739-1254)</t>
  </si>
  <si>
    <t>(27-42)</t>
  </si>
  <si>
    <t>(1020-1269)</t>
  </si>
  <si>
    <t>(29-76)</t>
  </si>
  <si>
    <t>(1285-4188)</t>
  </si>
  <si>
    <t>(39-84)</t>
  </si>
  <si>
    <t>(779-1111)</t>
  </si>
  <si>
    <t>(77-156)</t>
  </si>
  <si>
    <t>(446-635)</t>
  </si>
  <si>
    <t>(26-49)</t>
  </si>
  <si>
    <t>(474-1203)</t>
  </si>
  <si>
    <t>(9-25)</t>
  </si>
  <si>
    <t>(36-59)</t>
  </si>
  <si>
    <t>(476-1022)</t>
  </si>
  <si>
    <t>(15-67)</t>
  </si>
  <si>
    <t>(315-596)</t>
  </si>
  <si>
    <t>(328-1334)</t>
  </si>
  <si>
    <t>(14-31)</t>
  </si>
  <si>
    <t>(319-677)</t>
  </si>
  <si>
    <t>(1-9)</t>
  </si>
  <si>
    <t>(44-71)</t>
  </si>
  <si>
    <t>(47-98)</t>
  </si>
  <si>
    <t>(540-2945)</t>
  </si>
  <si>
    <t>(5-9)</t>
  </si>
  <si>
    <t>(467-840)</t>
  </si>
  <si>
    <t>(137-185)</t>
  </si>
  <si>
    <t>(325-422)</t>
  </si>
  <si>
    <t>(82-148)</t>
  </si>
  <si>
    <t>(518-2218)</t>
  </si>
  <si>
    <t>(12-19)</t>
  </si>
  <si>
    <t>(43-53)</t>
  </si>
  <si>
    <t>(701-1007)</t>
  </si>
  <si>
    <t>(22-167)</t>
  </si>
  <si>
    <t>(185-276)</t>
  </si>
  <si>
    <t>(44-367)</t>
  </si>
  <si>
    <t>(302-501)</t>
  </si>
  <si>
    <t>(22-163)</t>
  </si>
  <si>
    <t>(129-222)</t>
  </si>
  <si>
    <t>(148-1348)</t>
  </si>
  <si>
    <t>(580-2064)</t>
  </si>
  <si>
    <t>(16-43)</t>
  </si>
  <si>
    <t>(52-67)</t>
  </si>
  <si>
    <t>(147-921)</t>
  </si>
  <si>
    <t>(769-1084)</t>
  </si>
  <si>
    <t>(753-904)</t>
  </si>
  <si>
    <t>(321-1501)</t>
  </si>
  <si>
    <t>2007-Mean (Range)</t>
  </si>
  <si>
    <t>(53-78)</t>
  </si>
  <si>
    <t>(325-402)</t>
  </si>
  <si>
    <t>(60-104)</t>
  </si>
  <si>
    <t>(540-1145)</t>
  </si>
  <si>
    <t>(27-36)</t>
  </si>
  <si>
    <t>(797-1137)</t>
  </si>
  <si>
    <t>(99-167)</t>
  </si>
  <si>
    <t>(579-821)</t>
  </si>
  <si>
    <t>(35-48)</t>
  </si>
  <si>
    <t>(339-2210)</t>
  </si>
  <si>
    <t>(11-22)</t>
  </si>
  <si>
    <t>(50-75)</t>
  </si>
  <si>
    <t>(716-1027)</t>
  </si>
  <si>
    <t>(26-44)</t>
  </si>
  <si>
    <t>(846-1249)</t>
  </si>
  <si>
    <t>(23-61)</t>
  </si>
  <si>
    <t>(542-4208)</t>
  </si>
  <si>
    <t>(36-55)</t>
  </si>
  <si>
    <t>(773-1021)</t>
  </si>
  <si>
    <t>(79-147)</t>
  </si>
  <si>
    <t>(340-602)</t>
  </si>
  <si>
    <t>(25-36)</t>
  </si>
  <si>
    <t>(430-1724)</t>
  </si>
  <si>
    <t>(32-68)</t>
  </si>
  <si>
    <t>(445-918)</t>
  </si>
  <si>
    <t>(13-24)</t>
  </si>
  <si>
    <t>(255-520)</t>
  </si>
  <si>
    <t>(320-1109)</t>
  </si>
  <si>
    <t>(273-559)</t>
  </si>
  <si>
    <t>(31-51)</t>
  </si>
  <si>
    <t>(258-494)</t>
  </si>
  <si>
    <t>(36-83)</t>
  </si>
  <si>
    <t>(337-1188)</t>
  </si>
  <si>
    <t>(18-84)</t>
  </si>
  <si>
    <t>(387-594)</t>
  </si>
  <si>
    <t>(118-199)</t>
  </si>
  <si>
    <t>(325-412)</t>
  </si>
  <si>
    <t>(93-148)</t>
  </si>
  <si>
    <t>(556-1035)</t>
  </si>
  <si>
    <t>(11-15)</t>
  </si>
  <si>
    <t>(35-54)</t>
  </si>
  <si>
    <t>(714-904)</t>
  </si>
  <si>
    <t>(73-126)</t>
  </si>
  <si>
    <t>(201-325)</t>
  </si>
  <si>
    <t>(61-211)</t>
  </si>
  <si>
    <t>(136-1085)</t>
  </si>
  <si>
    <t>(7-13)</t>
  </si>
  <si>
    <t>(24-39)</t>
  </si>
  <si>
    <t>(464-1000)</t>
  </si>
  <si>
    <t>(187-258)</t>
  </si>
  <si>
    <t>(324-429)</t>
  </si>
  <si>
    <t>(132-200)</t>
  </si>
  <si>
    <t>(421-1988)</t>
  </si>
  <si>
    <t>(15-17)</t>
  </si>
  <si>
    <t>(56-60)</t>
  </si>
  <si>
    <t>(856-1109)</t>
  </si>
  <si>
    <t>2008-Mean (Range)</t>
  </si>
  <si>
    <t>Target Levels starting 2008:</t>
  </si>
  <si>
    <t>Target Levels before 2008:</t>
  </si>
  <si>
    <t>(62-100)</t>
  </si>
  <si>
    <t>(342-440)</t>
  </si>
  <si>
    <t>(66-118)</t>
  </si>
  <si>
    <t>(432-1860)</t>
  </si>
  <si>
    <t>(10-17)</t>
  </si>
  <si>
    <t>(30-42)</t>
  </si>
  <si>
    <t>(901-1132)</t>
  </si>
  <si>
    <t>(119-162)</t>
  </si>
  <si>
    <t>(594-744)</t>
  </si>
  <si>
    <t>(32-46)</t>
  </si>
  <si>
    <t>(709-1354)</t>
  </si>
  <si>
    <t>(11-18)</t>
  </si>
  <si>
    <t>(46-70)</t>
  </si>
  <si>
    <t>(704-1019)</t>
  </si>
  <si>
    <t>(25-35)</t>
  </si>
  <si>
    <t>(27-44)</t>
  </si>
  <si>
    <t>(9-16)</t>
  </si>
  <si>
    <t>(81-176)</t>
  </si>
  <si>
    <t>(21-42)</t>
  </si>
  <si>
    <t>(15-31)</t>
  </si>
  <si>
    <t>(14-20)</t>
  </si>
  <si>
    <t>(33-11)</t>
  </si>
  <si>
    <t>(283-974)</t>
  </si>
  <si>
    <t>(39-120)</t>
  </si>
  <si>
    <t>(411-1843)</t>
  </si>
  <si>
    <t>(18-27)</t>
  </si>
  <si>
    <t>(437-708)</t>
  </si>
  <si>
    <t>(110-172)</t>
  </si>
  <si>
    <t>(317-404)</t>
  </si>
  <si>
    <t>(87-149)</t>
  </si>
  <si>
    <t>(325-1522)</t>
  </si>
  <si>
    <t>(34-43)</t>
  </si>
  <si>
    <t>(732-939)</t>
  </si>
  <si>
    <t>(51-94)</t>
  </si>
  <si>
    <t>(189-274)</t>
  </si>
  <si>
    <t>(50-125)</t>
  </si>
  <si>
    <t>(251-994)</t>
  </si>
  <si>
    <t>(20-28)</t>
  </si>
  <si>
    <t>(440-696)</t>
  </si>
  <si>
    <t>(139-190)</t>
  </si>
  <si>
    <t>(303-381)</t>
  </si>
  <si>
    <t>(116-171)</t>
  </si>
  <si>
    <t>(795-1582)</t>
  </si>
  <si>
    <t>(42-57)</t>
  </si>
  <si>
    <t>(764-1003)</t>
  </si>
  <si>
    <t>(13-18)</t>
  </si>
  <si>
    <t>(973-1273)</t>
  </si>
  <si>
    <t>(1341-3108)</t>
  </si>
  <si>
    <t>(38-54)</t>
  </si>
  <si>
    <t>(728-984)</t>
  </si>
  <si>
    <t>(443-574)</t>
  </si>
  <si>
    <t>(385-1159)</t>
  </si>
  <si>
    <t>(585-825)</t>
  </si>
  <si>
    <t>(295-523)</t>
  </si>
  <si>
    <t>(232-672)</t>
  </si>
  <si>
    <t>(326-522)</t>
  </si>
  <si>
    <t>2009-Mean (Range)</t>
  </si>
  <si>
    <t>(49-69)</t>
  </si>
  <si>
    <t>(289-423)</t>
  </si>
  <si>
    <t>(513-1411)</t>
  </si>
  <si>
    <t>(807-1178)</t>
  </si>
  <si>
    <t>(3-21)</t>
  </si>
  <si>
    <t>(54-142)</t>
  </si>
  <si>
    <t>(585-812)</t>
  </si>
  <si>
    <t>(29-44)</t>
  </si>
  <si>
    <t>(850-1599)</t>
  </si>
  <si>
    <t>(43-61)</t>
  </si>
  <si>
    <t>(781-1060)</t>
  </si>
  <si>
    <t>(21-64)</t>
  </si>
  <si>
    <t>(861-1492)</t>
  </si>
  <si>
    <t>(24-35)</t>
  </si>
  <si>
    <t>(1505-4195)</t>
  </si>
  <si>
    <t>(9-12)</t>
  </si>
  <si>
    <t>(39-77)</t>
  </si>
  <si>
    <t>(6-19)</t>
  </si>
  <si>
    <t>(44-123)</t>
  </si>
  <si>
    <t>(386-590)</t>
  </si>
  <si>
    <t>(22-39)</t>
  </si>
  <si>
    <t>(440-1084)</t>
  </si>
  <si>
    <t>(22-37)</t>
  </si>
  <si>
    <t>(13-28)</t>
  </si>
  <si>
    <t>(313-470)</t>
  </si>
  <si>
    <t>(166-626)</t>
  </si>
  <si>
    <t>(328-489)</t>
  </si>
  <si>
    <t>(27-52)</t>
  </si>
  <si>
    <t>(251-1039)</t>
  </si>
  <si>
    <t>(26-99)</t>
  </si>
  <si>
    <t>(452-2238)</t>
  </si>
  <si>
    <t>(14-51)</t>
  </si>
  <si>
    <t>(119-169)</t>
  </si>
  <si>
    <t>(284-408)</t>
  </si>
  <si>
    <t>(75-134)</t>
  </si>
  <si>
    <t>(445-1355)</t>
  </si>
  <si>
    <t>(32-55)</t>
  </si>
  <si>
    <t>(595-923)</t>
  </si>
  <si>
    <t>(57-124)</t>
  </si>
  <si>
    <t>(163-266)</t>
  </si>
  <si>
    <t>(35-119)</t>
  </si>
  <si>
    <t>(214-1338)</t>
  </si>
  <si>
    <t>(17-39)</t>
  </si>
  <si>
    <t>(391-727)</t>
  </si>
  <si>
    <t>(172-223)</t>
  </si>
  <si>
    <t>(319-399)</t>
  </si>
  <si>
    <t>(119-173)</t>
  </si>
  <si>
    <t>(760-2071)</t>
  </si>
  <si>
    <t>(12-16)</t>
  </si>
  <si>
    <t>(44-53)</t>
  </si>
  <si>
    <t>(796-1012)</t>
  </si>
  <si>
    <t>(71-96)</t>
  </si>
  <si>
    <t>(377-1445)</t>
  </si>
  <si>
    <t>(669-991)</t>
  </si>
  <si>
    <t>(587-901)</t>
  </si>
  <si>
    <t>MONITORING AND RESEARCH DEPARTMENT</t>
  </si>
  <si>
    <t>2010-Mean (Range)</t>
  </si>
  <si>
    <t>(7-10)</t>
  </si>
  <si>
    <t>(47-87)</t>
  </si>
  <si>
    <t>(328-480)</t>
  </si>
  <si>
    <t>(48-101)</t>
  </si>
  <si>
    <t>(549-1110)</t>
  </si>
  <si>
    <t>(12-21)</t>
  </si>
  <si>
    <t>(28-38)</t>
  </si>
  <si>
    <t>(935-1101)</t>
  </si>
  <si>
    <t>(59-83)</t>
  </si>
  <si>
    <t>(695-840)</t>
  </si>
  <si>
    <t>(792-2180)</t>
  </si>
  <si>
    <t>(54-94)</t>
  </si>
  <si>
    <t>(794-2382)</t>
  </si>
  <si>
    <t>(29-41)</t>
  </si>
  <si>
    <t>(788-1112)</t>
  </si>
  <si>
    <t>(22-45)</t>
  </si>
  <si>
    <t>(1207-6837)</t>
  </si>
  <si>
    <t>(10-15)</t>
  </si>
  <si>
    <t>(31-99)</t>
  </si>
  <si>
    <t>(285-633)</t>
  </si>
  <si>
    <t>(7-17)</t>
  </si>
  <si>
    <t>(36-71)</t>
  </si>
  <si>
    <t>(426-577)</t>
  </si>
  <si>
    <t>(18-37)</t>
  </si>
  <si>
    <t>(403-1053)</t>
  </si>
  <si>
    <t>(24-67)</t>
  </si>
  <si>
    <t>(486-796)</t>
  </si>
  <si>
    <t>(10-23)</t>
  </si>
  <si>
    <t>(249-523)</t>
  </si>
  <si>
    <t>(184-581)</t>
  </si>
  <si>
    <t>(22-58)</t>
  </si>
  <si>
    <t>(272-523)</t>
  </si>
  <si>
    <t>(32-96)</t>
  </si>
  <si>
    <t>(378-1307)</t>
  </si>
  <si>
    <t>(14-36)</t>
  </si>
  <si>
    <t>(385-700)</t>
  </si>
  <si>
    <t>(105-134)</t>
  </si>
  <si>
    <t>(284-407)</t>
  </si>
  <si>
    <t>(74-127)</t>
  </si>
  <si>
    <t>(251-1089)</t>
  </si>
  <si>
    <t>(9-14)</t>
  </si>
  <si>
    <t>(33-41)</t>
  </si>
  <si>
    <t>(53-109)</t>
  </si>
  <si>
    <t>(174-306)</t>
  </si>
  <si>
    <t>(313-1098)</t>
  </si>
  <si>
    <t>(8-14)</t>
  </si>
  <si>
    <t>(19-57)</t>
  </si>
  <si>
    <t>(460-794)</t>
  </si>
  <si>
    <t>(140-184)</t>
  </si>
  <si>
    <t>(338-395)</t>
  </si>
  <si>
    <t>(133-175)</t>
  </si>
  <si>
    <t>(514-1437)</t>
  </si>
  <si>
    <t>(45-54)</t>
  </si>
  <si>
    <t>(822-1037)</t>
  </si>
  <si>
    <t>2011-Mean (Range)</t>
  </si>
  <si>
    <t>(1 -2)</t>
  </si>
  <si>
    <t>(305-415)</t>
  </si>
  <si>
    <t>(59-82)</t>
  </si>
  <si>
    <t>(502-823)</t>
  </si>
  <si>
    <t>(20-35)</t>
  </si>
  <si>
    <t>(836-1121)</t>
  </si>
  <si>
    <t>(67-87)</t>
  </si>
  <si>
    <t>(660-895)</t>
  </si>
  <si>
    <t>(30-46)</t>
  </si>
  <si>
    <t>(714-1417)</t>
  </si>
  <si>
    <t>(11-20)</t>
  </si>
  <si>
    <t>(43-76)</t>
  </si>
  <si>
    <t>(809-1808)</t>
  </si>
  <si>
    <t>(10-14)</t>
  </si>
  <si>
    <t>(28-39)</t>
  </si>
  <si>
    <t>(755-945)</t>
  </si>
  <si>
    <t>(20-146)</t>
  </si>
  <si>
    <t>(1009-2607)</t>
  </si>
  <si>
    <t>(711-1083)</t>
  </si>
  <si>
    <t>(37-66)</t>
  </si>
  <si>
    <t>(459-599)</t>
  </si>
  <si>
    <t>(15-40)</t>
  </si>
  <si>
    <t>(370-789)</t>
  </si>
  <si>
    <t>(7-11)</t>
  </si>
  <si>
    <t>(31-66)</t>
  </si>
  <si>
    <t>(515-1846)</t>
  </si>
  <si>
    <t>(313-457)</t>
  </si>
  <si>
    <t>(249-794)</t>
  </si>
  <si>
    <t>(10-46)</t>
  </si>
  <si>
    <t>(389-634)</t>
  </si>
  <si>
    <t>(19-44)</t>
  </si>
  <si>
    <t>(270-987)</t>
  </si>
  <si>
    <t>(27-96)</t>
  </si>
  <si>
    <t>(333-2327)</t>
  </si>
  <si>
    <t>(13-59)</t>
  </si>
  <si>
    <t>(399-1383)</t>
  </si>
  <si>
    <t>(102-154)</t>
  </si>
  <si>
    <t>(301-416)</t>
  </si>
  <si>
    <t>(68-124)</t>
  </si>
  <si>
    <t>(546-1387)</t>
  </si>
  <si>
    <t>(7-12)</t>
  </si>
  <si>
    <t>(32-42)</t>
  </si>
  <si>
    <t>(644-833)</t>
  </si>
  <si>
    <t>(595-833)</t>
  </si>
  <si>
    <t>(48-129)</t>
  </si>
  <si>
    <t>(170-322)</t>
  </si>
  <si>
    <t>(114-157)</t>
  </si>
  <si>
    <t>(256-753)</t>
  </si>
  <si>
    <t>(6-12)</t>
  </si>
  <si>
    <t>(19-36)</t>
  </si>
  <si>
    <t>(37-111)</t>
  </si>
  <si>
    <t>386-728</t>
  </si>
  <si>
    <t>(144-208)</t>
  </si>
  <si>
    <t>(318-415)</t>
  </si>
  <si>
    <t>(897-1413)</t>
  </si>
  <si>
    <t>(45-57)</t>
  </si>
  <si>
    <t>(774-884)</t>
  </si>
  <si>
    <t>&lt;5</t>
  </si>
  <si>
    <t>&lt;933</t>
  </si>
  <si>
    <t>&lt;369</t>
  </si>
  <si>
    <t>(743-992)</t>
  </si>
  <si>
    <t>2012-Mean (Range)</t>
  </si>
  <si>
    <t>(&lt;5-5)</t>
  </si>
  <si>
    <t>(317-370)</t>
  </si>
  <si>
    <t>(36-53)</t>
  </si>
  <si>
    <t>(46-95)</t>
  </si>
  <si>
    <t>(23-27)</t>
  </si>
  <si>
    <t>(&lt;5-&lt;5)</t>
  </si>
  <si>
    <t>(863-1356)</t>
  </si>
  <si>
    <t>(60-94)</t>
  </si>
  <si>
    <t>(715-816)</t>
  </si>
  <si>
    <t>(26-33)</t>
  </si>
  <si>
    <t>(675-1386)</t>
  </si>
  <si>
    <t>(12-18)</t>
  </si>
  <si>
    <t>(54-72)</t>
  </si>
  <si>
    <t>(&lt;5-6)</t>
  </si>
  <si>
    <t>(777-958)</t>
  </si>
  <si>
    <t>(732-969)</t>
  </si>
  <si>
    <t>(21-32)</t>
  </si>
  <si>
    <t>(789-2252)</t>
  </si>
  <si>
    <t>(11-19)</t>
  </si>
  <si>
    <t>(&lt;5-8)</t>
  </si>
  <si>
    <t>(789-1709)</t>
  </si>
  <si>
    <t>(464-570)</t>
  </si>
  <si>
    <t>(19-25)</t>
  </si>
  <si>
    <t>(376-865)</t>
  </si>
  <si>
    <t>(26-45)</t>
  </si>
  <si>
    <t>(495-692)</t>
  </si>
  <si>
    <t>(303-780)</t>
  </si>
  <si>
    <t>&lt;1</t>
  </si>
  <si>
    <t>(&lt;1-2)</t>
  </si>
  <si>
    <t>(252-507)</t>
  </si>
  <si>
    <t>(&lt;250-609)</t>
  </si>
  <si>
    <t>(8-50)</t>
  </si>
  <si>
    <t>(9-13)</t>
  </si>
  <si>
    <t>(302-673)</t>
  </si>
  <si>
    <t>(&lt;250-3642)</t>
  </si>
  <si>
    <t>(19-27)</t>
  </si>
  <si>
    <t>(418-666)</t>
  </si>
  <si>
    <t>(102-131)</t>
  </si>
  <si>
    <t>(318-420)</t>
  </si>
  <si>
    <t>(70-112)</t>
  </si>
  <si>
    <t>(538-1087)</t>
  </si>
  <si>
    <t>(666-872)</t>
  </si>
  <si>
    <t>(63-93)</t>
  </si>
  <si>
    <t>(198-340)</t>
  </si>
  <si>
    <t>(40-104)</t>
  </si>
  <si>
    <t>(387-790)</t>
  </si>
  <si>
    <t>(22-32)</t>
  </si>
  <si>
    <t>(401-744)</t>
  </si>
  <si>
    <t>(134-188)</t>
  </si>
  <si>
    <t>(327-410)</t>
  </si>
  <si>
    <t>(115-165)</t>
  </si>
  <si>
    <t>(692-2117)</t>
  </si>
  <si>
    <t>(40-54)</t>
  </si>
  <si>
    <t>(679-899)</t>
  </si>
  <si>
    <t>(38-140)</t>
  </si>
  <si>
    <t>&lt;6</t>
  </si>
  <si>
    <t>Current Statistics</t>
  </si>
  <si>
    <t>&lt;546</t>
  </si>
  <si>
    <t>&lt;8</t>
  </si>
  <si>
    <t>&lt;14</t>
  </si>
  <si>
    <t>&lt;674</t>
  </si>
  <si>
    <t>&lt;510</t>
  </si>
  <si>
    <t>2013-Mean (Range)</t>
  </si>
  <si>
    <t>(&lt;5-13)</t>
  </si>
  <si>
    <t>(39-46)</t>
  </si>
  <si>
    <t>(259-373)</t>
  </si>
  <si>
    <t>(52-79)</t>
  </si>
  <si>
    <t>(489-2116)</t>
  </si>
  <si>
    <t>(364-1246)</t>
  </si>
  <si>
    <t>(6-14)</t>
  </si>
  <si>
    <t>(703-1231)</t>
  </si>
  <si>
    <t>(573-820)</t>
  </si>
  <si>
    <t>(26-32)</t>
  </si>
  <si>
    <t>(845-2177)</t>
  </si>
  <si>
    <t>(687-5103)</t>
  </si>
  <si>
    <t>(30-108)</t>
  </si>
  <si>
    <t>(660-902)</t>
  </si>
  <si>
    <t>(18-39)</t>
  </si>
  <si>
    <t>(973-5007)</t>
  </si>
  <si>
    <t>(11-16)</t>
  </si>
  <si>
    <t>(28-71)</t>
  </si>
  <si>
    <t>(694-1148)</t>
  </si>
  <si>
    <t>(304-1057)</t>
  </si>
  <si>
    <t>(437-673)</t>
  </si>
  <si>
    <t>(&lt;1-1)</t>
  </si>
  <si>
    <t>(307-497)</t>
  </si>
  <si>
    <t>(&lt;250-1345)</t>
  </si>
  <si>
    <t>(&lt;5-7)</t>
  </si>
  <si>
    <t>(306-551)</t>
  </si>
  <si>
    <t>(21-48)</t>
  </si>
  <si>
    <t>(328-1709)</t>
  </si>
  <si>
    <t>(38-103)</t>
  </si>
  <si>
    <t>(&lt;250-1646)</t>
  </si>
  <si>
    <t>(380-1735)</t>
  </si>
  <si>
    <t>(&lt;5-9)</t>
  </si>
  <si>
    <t>(104-138)</t>
  </si>
  <si>
    <t>(343-454)</t>
  </si>
  <si>
    <t>(76-122)</t>
  </si>
  <si>
    <t>(661-1253)</t>
  </si>
  <si>
    <t>(8-24)</t>
  </si>
  <si>
    <t>(40-51)</t>
  </si>
  <si>
    <t>(656-896)</t>
  </si>
  <si>
    <t>(46-97)</t>
  </si>
  <si>
    <t>(130-362)</t>
  </si>
  <si>
    <t>(19-117)</t>
  </si>
  <si>
    <t>(&lt;250-1002)</t>
  </si>
  <si>
    <t>(371-743)</t>
  </si>
  <si>
    <t>(6-10)</t>
  </si>
  <si>
    <t>(117-153)</t>
  </si>
  <si>
    <t>(363-421)</t>
  </si>
  <si>
    <t>(114-143)</t>
  </si>
  <si>
    <t>(972-2095)</t>
  </si>
  <si>
    <t>(46-57)</t>
  </si>
  <si>
    <t>(689-783)</t>
  </si>
  <si>
    <t>(42-65)</t>
  </si>
  <si>
    <t>(340-573)</t>
  </si>
  <si>
    <t>(&lt;10-19)</t>
  </si>
  <si>
    <t>O'Brien</t>
  </si>
  <si>
    <t>&lt;20</t>
  </si>
  <si>
    <t>&lt;614</t>
  </si>
  <si>
    <t>&lt;366</t>
  </si>
  <si>
    <t>2014-Mean (Range)</t>
  </si>
  <si>
    <t>(&lt;5-10)</t>
  </si>
  <si>
    <t>(1 - 2)</t>
  </si>
  <si>
    <t>(34-57)</t>
  </si>
  <si>
    <t>(279-334)</t>
  </si>
  <si>
    <t>(46-78)</t>
  </si>
  <si>
    <t>(360-884)</t>
  </si>
  <si>
    <t>(894-1158)</t>
  </si>
  <si>
    <t>(67-88)</t>
  </si>
  <si>
    <t>(625-766)</t>
  </si>
  <si>
    <t>(22-31)</t>
  </si>
  <si>
    <t>(645-1186)</t>
  </si>
  <si>
    <t>(50-94)</t>
  </si>
  <si>
    <t>(662-1065)</t>
  </si>
  <si>
    <t>(29-47)</t>
  </si>
  <si>
    <t>(641-829)</t>
  </si>
  <si>
    <t>(20-29)</t>
  </si>
  <si>
    <t>(981-1971)</t>
  </si>
  <si>
    <t>(696-1054)</t>
  </si>
  <si>
    <t>(1-14)</t>
  </si>
  <si>
    <t>(285-573)</t>
  </si>
  <si>
    <t>(&lt;10-29)</t>
  </si>
  <si>
    <t>(265-693)</t>
  </si>
  <si>
    <t>(14-54)</t>
  </si>
  <si>
    <t>(322-551)</t>
  </si>
  <si>
    <t>(236-473)</t>
  </si>
  <si>
    <t>(&lt;10-21)</t>
  </si>
  <si>
    <t>(&lt;250-724)</t>
  </si>
  <si>
    <t>(9-29)</t>
  </si>
  <si>
    <t>(302-650)</t>
  </si>
  <si>
    <t>(23-95)</t>
  </si>
  <si>
    <t>(237-551)</t>
  </si>
  <si>
    <t>(21-110)</t>
  </si>
  <si>
    <t>(&lt;250-1663)</t>
  </si>
  <si>
    <t>(13-48)</t>
  </si>
  <si>
    <t>(310-560)</t>
  </si>
  <si>
    <t>(102-265)</t>
  </si>
  <si>
    <t>(366-428)</t>
  </si>
  <si>
    <t>(62-111)</t>
  </si>
  <si>
    <t>(424-828)</t>
  </si>
  <si>
    <t>(38-44)</t>
  </si>
  <si>
    <t>(771-876)</t>
  </si>
  <si>
    <t>&lt;2</t>
  </si>
  <si>
    <t>&lt;17</t>
  </si>
  <si>
    <t>&lt;735</t>
  </si>
  <si>
    <t>&lt;433</t>
  </si>
  <si>
    <t>2015-Mean(Range)</t>
  </si>
  <si>
    <t>(&lt;1-5)</t>
  </si>
  <si>
    <t>(38-67)</t>
  </si>
  <si>
    <t>(55-106)</t>
  </si>
  <si>
    <t>(25-45)</t>
  </si>
  <si>
    <t>(11-36)</t>
  </si>
  <si>
    <t>(37-151)</t>
  </si>
  <si>
    <t>(81-113)</t>
  </si>
  <si>
    <t>(325-378)</t>
  </si>
  <si>
    <t>(397-768)</t>
  </si>
  <si>
    <t>(579-814)</t>
  </si>
  <si>
    <t>(379-557)</t>
  </si>
  <si>
    <t>(184-455)</t>
  </si>
  <si>
    <t>(234-9657)</t>
  </si>
  <si>
    <t>(328-432)</t>
  </si>
  <si>
    <t>(43-84)</t>
  </si>
  <si>
    <t>(17-28)</t>
  </si>
  <si>
    <t>(16-32)</t>
  </si>
  <si>
    <t>(&lt;10-44)</t>
  </si>
  <si>
    <t>(20-727)</t>
  </si>
  <si>
    <t>(52-117)</t>
  </si>
  <si>
    <t>(532-925)</t>
  </si>
  <si>
    <t>(522-1437)</t>
  </si>
  <si>
    <t>(847-1869)</t>
  </si>
  <si>
    <t>(&lt;250-698)</t>
  </si>
  <si>
    <t>&lt;347</t>
  </si>
  <si>
    <t>(&lt;250-552)</t>
  </si>
  <si>
    <t>(&lt;250-1821)</t>
  </si>
  <si>
    <t>(401-880)</t>
  </si>
  <si>
    <t>(8-12)</t>
  </si>
  <si>
    <t>(5-20)</t>
  </si>
  <si>
    <t>(33-79)</t>
  </si>
  <si>
    <t>(23-44)</t>
  </si>
  <si>
    <t>(20-31)</t>
  </si>
  <si>
    <t>(7-33)</t>
  </si>
  <si>
    <t>(30-47)</t>
  </si>
  <si>
    <t>(816-1391)</t>
  </si>
  <si>
    <t>(444-838)</t>
  </si>
  <si>
    <t>(521-974)</t>
  </si>
  <si>
    <t>(372-515)</t>
  </si>
  <si>
    <t>(281-558)</t>
  </si>
  <si>
    <t>(339-1075)</t>
  </si>
  <si>
    <t>(617-859)</t>
  </si>
  <si>
    <t>(20-94)</t>
  </si>
  <si>
    <t>&lt;7</t>
  </si>
  <si>
    <t>&lt;332</t>
  </si>
  <si>
    <t>&lt;336</t>
  </si>
  <si>
    <t>2016-Mean(Range)</t>
  </si>
  <si>
    <t>(1 - 3)</t>
  </si>
  <si>
    <t>(36-58)</t>
  </si>
  <si>
    <t>(281-355)</t>
  </si>
  <si>
    <t>(43-77)</t>
  </si>
  <si>
    <t>(482-915)</t>
  </si>
  <si>
    <t>(21-33)</t>
  </si>
  <si>
    <t>(735-1163)</t>
  </si>
  <si>
    <t>(40-103)</t>
  </si>
  <si>
    <t>(346-717)</t>
  </si>
  <si>
    <t>(383-1638)</t>
  </si>
  <si>
    <t>(460-732)</t>
  </si>
  <si>
    <t>(25-62)</t>
  </si>
  <si>
    <t>(537-811)</t>
  </si>
  <si>
    <t>(18-47)</t>
  </si>
  <si>
    <t>(907-2482)</t>
  </si>
  <si>
    <t>(22-55)</t>
  </si>
  <si>
    <t>(593-1097)</t>
  </si>
  <si>
    <t>(39-58)</t>
  </si>
  <si>
    <t>(323-488)</t>
  </si>
  <si>
    <t>(264-1586)</t>
  </si>
  <si>
    <t>(19-40)</t>
  </si>
  <si>
    <t>(322-527)</t>
  </si>
  <si>
    <t>(&lt;1-3)</t>
  </si>
  <si>
    <t>(13-26)</t>
  </si>
  <si>
    <t>(280-461)</t>
  </si>
  <si>
    <t>(&lt;10-24)</t>
  </si>
  <si>
    <t>(&lt;250-662)</t>
  </si>
  <si>
    <t>(9-34)</t>
  </si>
  <si>
    <t>(360-792)</t>
  </si>
  <si>
    <t>(28-94)</t>
  </si>
  <si>
    <t>(260-664)</t>
  </si>
  <si>
    <t>(&lt;250-734)</t>
  </si>
  <si>
    <t>(15-54)</t>
  </si>
  <si>
    <t>(331-755)</t>
  </si>
  <si>
    <t>(3-3)</t>
  </si>
  <si>
    <t>(81-140)</t>
  </si>
  <si>
    <t>(344-412)</t>
  </si>
  <si>
    <t>(50-101)</t>
  </si>
  <si>
    <t>(426-991)</t>
  </si>
  <si>
    <t>(8-13)</t>
  </si>
  <si>
    <t>(637-821)</t>
  </si>
  <si>
    <t>&lt;15</t>
  </si>
  <si>
    <t xml:space="preserve"> Observations    </t>
  </si>
  <si>
    <t>2017-Mean(Range)</t>
  </si>
  <si>
    <t>(2 - 2)</t>
  </si>
  <si>
    <t>(38-55)</t>
  </si>
  <si>
    <t>(293-363)</t>
  </si>
  <si>
    <t>(50-68)</t>
  </si>
  <si>
    <t>(&lt;250-539)</t>
  </si>
  <si>
    <t>(24-32)</t>
  </si>
  <si>
    <t>(886-1178)</t>
  </si>
  <si>
    <t>(63-91)</t>
  </si>
  <si>
    <t>(578-691)</t>
  </si>
  <si>
    <t>(400-984)</t>
  </si>
  <si>
    <t>(52-69)</t>
  </si>
  <si>
    <t>(637-790)</t>
  </si>
  <si>
    <t>(&lt;5-14)</t>
  </si>
  <si>
    <t>(30-66)</t>
  </si>
  <si>
    <t>(426-839)</t>
  </si>
  <si>
    <t>(18-114)</t>
  </si>
  <si>
    <t>(641-1965)</t>
  </si>
  <si>
    <t>(28-83)</t>
  </si>
  <si>
    <t>(644-1307)</t>
  </si>
  <si>
    <t>(39-73)</t>
  </si>
  <si>
    <t>(361-487)</t>
  </si>
  <si>
    <t>(&lt;250-612)</t>
  </si>
  <si>
    <t>(333-515)</t>
  </si>
  <si>
    <t>(14-19)</t>
  </si>
  <si>
    <t>(368-519)</t>
  </si>
  <si>
    <t>(&lt;250-731)</t>
  </si>
  <si>
    <t>(13-42)</t>
  </si>
  <si>
    <t>(454-628)</t>
  </si>
  <si>
    <t>(31-57)</t>
  </si>
  <si>
    <t>(282-400)</t>
  </si>
  <si>
    <t>(&lt;250-495)</t>
  </si>
  <si>
    <t>(358-514)</t>
  </si>
  <si>
    <t>(76-104)</t>
  </si>
  <si>
    <t>(317-411)</t>
  </si>
  <si>
    <t>(329-902)</t>
  </si>
  <si>
    <t>(36-46)</t>
  </si>
  <si>
    <t>(678-852)</t>
  </si>
  <si>
    <t>&lt;377</t>
  </si>
  <si>
    <t>&lt;343</t>
  </si>
  <si>
    <t>&lt;334</t>
  </si>
  <si>
    <t>&lt;462</t>
  </si>
  <si>
    <t>&lt;250</t>
  </si>
  <si>
    <t>&lt;10</t>
  </si>
  <si>
    <t>Exceedances</t>
  </si>
  <si>
    <t>EXCEEDANCE SUMMARY:</t>
  </si>
  <si>
    <t xml:space="preserve">     Exceedances</t>
  </si>
  <si>
    <t>EQ Limit         Exceedances</t>
  </si>
  <si>
    <t>Target Level Exceedances</t>
  </si>
  <si>
    <t xml:space="preserve"> NPDES BIOSOLIDS METALS REPORT FOR ARSENIC  (mg/kg)</t>
  </si>
  <si>
    <t xml:space="preserve"> NPDES BIOSOLIDS METALS REPORT FOR CADMIUM  (mg/kg)</t>
  </si>
  <si>
    <t xml:space="preserve"> NPDES BIOSOLIDS METALS REPORT FOR CHROMIUM  (mg/kg)</t>
  </si>
  <si>
    <t xml:space="preserve"> NPDES BIOSOLIDS METALS REPORT FOR COPPER  (mg/kg)</t>
  </si>
  <si>
    <t>NPDES BIOSOLIDS METALS REPORT FOR LEAD   (mg/kg)</t>
  </si>
  <si>
    <t>NPDES BIOSOLIDS METALS REPORT FOR MERCURY  (ug/kg)</t>
  </si>
  <si>
    <t>NPDES BIOSOLIDS METALS REPORT FOR MOLYBDENUM  (mg/kg)</t>
  </si>
  <si>
    <t xml:space="preserve">NPDES BIOSOLIDS METALS REPORT FOR NICKEL  (mg/kg) </t>
  </si>
  <si>
    <t>NPDES BIOSOLIDS METALS REPORT FOR SELENIUM  (mg/kg)</t>
  </si>
  <si>
    <t>NPDES BIOSOLIDS METALS REPORT FOR ZINC  (mg/kg)</t>
  </si>
  <si>
    <t>&lt;382</t>
  </si>
  <si>
    <t>&lt;346</t>
  </si>
  <si>
    <t>&lt;291</t>
  </si>
  <si>
    <t>2018-Mean(Range)</t>
  </si>
  <si>
    <t>ANNUAL MEAN AND RANGE OF NPDES METALS</t>
  </si>
  <si>
    <t>(2 - 4)</t>
  </si>
  <si>
    <t>(38-53)</t>
  </si>
  <si>
    <t>(287-349)</t>
  </si>
  <si>
    <t>(40-60)</t>
  </si>
  <si>
    <t>(&lt;260-672)</t>
  </si>
  <si>
    <t>(12-17)</t>
  </si>
  <si>
    <t>(25-34)</t>
  </si>
  <si>
    <t>(&lt;5-&lt;10)</t>
  </si>
  <si>
    <t>(731-914)</t>
  </si>
  <si>
    <t>(2-19)</t>
  </si>
  <si>
    <t>(26-79)</t>
  </si>
  <si>
    <t>(337-697)</t>
  </si>
  <si>
    <t>(21-28)</t>
  </si>
  <si>
    <t>(&lt;250-597)</t>
  </si>
  <si>
    <t>(17-71)</t>
  </si>
  <si>
    <t>(476-2443)</t>
  </si>
  <si>
    <t>(25-47)</t>
  </si>
  <si>
    <t>(498-718)</t>
  </si>
  <si>
    <t>(14-39)</t>
  </si>
  <si>
    <t>(338-2521)</t>
  </si>
  <si>
    <t>(9-11)</t>
  </si>
  <si>
    <t>(25-41)</t>
  </si>
  <si>
    <t>(590-823)</t>
  </si>
  <si>
    <t>(2-44)</t>
  </si>
  <si>
    <t>(44-66)</t>
  </si>
  <si>
    <t>(342-483)</t>
  </si>
  <si>
    <t>(&lt;250-401)</t>
  </si>
  <si>
    <t>(32-85)</t>
  </si>
  <si>
    <t>(392-613)</t>
  </si>
  <si>
    <t>(245-632)</t>
  </si>
  <si>
    <t>(18-54)</t>
  </si>
  <si>
    <t>(&lt;250-670)</t>
  </si>
  <si>
    <t>(6-8)</t>
  </si>
  <si>
    <t>(15-62)</t>
  </si>
  <si>
    <t>(321-819)</t>
  </si>
  <si>
    <t>(73-107)</t>
  </si>
  <si>
    <t>(316-393)</t>
  </si>
  <si>
    <t>(53-90)</t>
  </si>
  <si>
    <t>(&lt;250-649)</t>
  </si>
  <si>
    <t>(11-13)</t>
  </si>
  <si>
    <t>(33-40)</t>
  </si>
  <si>
    <t>(680-843)</t>
  </si>
  <si>
    <t>(308-502)</t>
  </si>
  <si>
    <t>&lt;283</t>
  </si>
  <si>
    <t>(&lt;250-479)</t>
  </si>
  <si>
    <t>(361-856)</t>
  </si>
  <si>
    <t>2018 Statistics</t>
  </si>
  <si>
    <t>THROUGH JANUARY 2019</t>
  </si>
  <si>
    <t>EQ Limit</t>
  </si>
  <si>
    <t>NPDES BIOSOLIDS METALS REPORT</t>
  </si>
  <si>
    <t>2019-Mean(Range)</t>
  </si>
  <si>
    <t>(32-58)</t>
  </si>
  <si>
    <t>(52-66)</t>
  </si>
  <si>
    <t>(9-40)</t>
  </si>
  <si>
    <t>(37-50)</t>
  </si>
  <si>
    <t>(8-32)</t>
  </si>
  <si>
    <t>(87-106)</t>
  </si>
  <si>
    <t>(251-366)</t>
  </si>
  <si>
    <t>(606-779)</t>
  </si>
  <si>
    <t>(246-766)</t>
  </si>
  <si>
    <t>(348-533)</t>
  </si>
  <si>
    <t>(248-680)</t>
  </si>
  <si>
    <t>(252-400)</t>
  </si>
  <si>
    <t>(321-427)</t>
  </si>
  <si>
    <t>(31-77)</t>
  </si>
  <si>
    <t>(18-31)</t>
  </si>
  <si>
    <t>(6-25)</t>
  </si>
  <si>
    <t>(18-76)</t>
  </si>
  <si>
    <t>(48-111)</t>
  </si>
  <si>
    <t>(&lt;250-460)</t>
  </si>
  <si>
    <t>(&lt;250-661)</t>
  </si>
  <si>
    <t>(347-2917)</t>
  </si>
  <si>
    <t>(&lt;250-391)</t>
  </si>
  <si>
    <t>(&lt;250-807)</t>
  </si>
  <si>
    <t>(&lt;250-290)</t>
  </si>
  <si>
    <t>(23-37)</t>
  </si>
  <si>
    <t>(44-64)</t>
  </si>
  <si>
    <t>(8-47)</t>
  </si>
  <si>
    <t>(6-33)</t>
  </si>
  <si>
    <t>(31-42)</t>
  </si>
  <si>
    <t>(639-1300)</t>
  </si>
  <si>
    <t>(673-1042)</t>
  </si>
  <si>
    <t>(313-943)</t>
  </si>
  <si>
    <t>(424-659)</t>
  </si>
  <si>
    <t>(352-821)</t>
  </si>
  <si>
    <t>(341-505)</t>
  </si>
  <si>
    <t>(605-976)</t>
  </si>
  <si>
    <t>&lt;319</t>
  </si>
  <si>
    <t>&lt;371</t>
  </si>
  <si>
    <t>&lt;260</t>
  </si>
  <si>
    <t>&lt;441</t>
  </si>
  <si>
    <t>&lt;293</t>
  </si>
  <si>
    <t>&lt;384</t>
  </si>
  <si>
    <t>(&lt;250-601)</t>
  </si>
  <si>
    <t>&lt;0.9</t>
  </si>
  <si>
    <t>&lt;387</t>
  </si>
  <si>
    <t>2020-Mean(Range)</t>
  </si>
  <si>
    <t>(&lt;5-11)</t>
  </si>
  <si>
    <t>(1.4-2.5)</t>
  </si>
  <si>
    <t>(2.3-4.2)</t>
  </si>
  <si>
    <t>(0.9-1.3)</t>
  </si>
  <si>
    <t>(1.5-3.2)</t>
  </si>
  <si>
    <t>(&lt;0.5-1.2)</t>
  </si>
  <si>
    <t>(0.5-1.8)</t>
  </si>
  <si>
    <t>(2.0-3.1)</t>
  </si>
  <si>
    <t>(39-51)</t>
  </si>
  <si>
    <t>(50-88)</t>
  </si>
  <si>
    <t>(28-91)</t>
  </si>
  <si>
    <t>(34-93)</t>
  </si>
  <si>
    <t>(25-56)</t>
  </si>
  <si>
    <t>(76-116)</t>
  </si>
  <si>
    <t>(294-404)</t>
  </si>
  <si>
    <t>(664-806)</t>
  </si>
  <si>
    <t>(531-840)</t>
  </si>
  <si>
    <t>(400-560)</t>
  </si>
  <si>
    <t>(259-647)</t>
  </si>
  <si>
    <t>(224-437)</t>
  </si>
  <si>
    <t>(314-457)</t>
  </si>
  <si>
    <t>(16-51)</t>
  </si>
  <si>
    <t>(52-113)</t>
  </si>
  <si>
    <t>(&lt;250-771)</t>
  </si>
  <si>
    <t>(255-754)</t>
  </si>
  <si>
    <t>(309-4916)</t>
  </si>
  <si>
    <t>(&lt;250-403)</t>
  </si>
  <si>
    <t>(&lt;250-365)</t>
  </si>
  <si>
    <t>(&lt;250-349)</t>
  </si>
  <si>
    <t>(267-667)</t>
  </si>
  <si>
    <t>(27-35)</t>
  </si>
  <si>
    <t>(47-61)</t>
  </si>
  <si>
    <t>(30-35)</t>
  </si>
  <si>
    <t>(10-79)</t>
  </si>
  <si>
    <t>(20-45)</t>
  </si>
  <si>
    <t>(32-45)</t>
  </si>
  <si>
    <t>(762-1081)</t>
  </si>
  <si>
    <t>(759-1036)</t>
  </si>
  <si>
    <t>(638-1007)</t>
  </si>
  <si>
    <t>(420-703)</t>
  </si>
  <si>
    <t>(371-900)</t>
  </si>
  <si>
    <t>(264-593)</t>
  </si>
  <si>
    <t>(553-857)</t>
  </si>
  <si>
    <t>&lt;272</t>
  </si>
  <si>
    <t>&lt;265</t>
  </si>
  <si>
    <t>&lt;3</t>
  </si>
  <si>
    <t>&lt;11</t>
  </si>
  <si>
    <t>2021-Mean(Range)</t>
  </si>
  <si>
    <t>&lt;210</t>
  </si>
  <si>
    <t>&lt;345</t>
  </si>
  <si>
    <t>&lt;277</t>
  </si>
  <si>
    <t>&lt;214</t>
  </si>
  <si>
    <t>(40-58)</t>
  </si>
  <si>
    <t>(293-373)</t>
  </si>
  <si>
    <t>(37-74)</t>
  </si>
  <si>
    <t>(&lt;250-378)</t>
  </si>
  <si>
    <t>(&lt;10-&lt;10)</t>
  </si>
  <si>
    <t>(710-973)</t>
  </si>
  <si>
    <t>(&lt;10-20)</t>
  </si>
  <si>
    <t>(&lt;1-4)</t>
  </si>
  <si>
    <t>(23-81)</t>
  </si>
  <si>
    <t>(388-447)</t>
  </si>
  <si>
    <t>(12-88)</t>
  </si>
  <si>
    <t>(291-469)</t>
  </si>
  <si>
    <t>(15-53)</t>
  </si>
  <si>
    <t>(525-846)</t>
  </si>
  <si>
    <t>(28-105)</t>
  </si>
  <si>
    <t>(208-475)</t>
  </si>
  <si>
    <t>(20-42)</t>
  </si>
  <si>
    <t>(&lt;250-477)</t>
  </si>
  <si>
    <t>(18-249)</t>
  </si>
  <si>
    <t>(&lt;10-11)</t>
  </si>
  <si>
    <t>(55-65)</t>
  </si>
  <si>
    <t>(706-834)</t>
  </si>
  <si>
    <t>(21-27)</t>
  </si>
  <si>
    <t>(41-58)</t>
  </si>
  <si>
    <t>(&lt;10-14)</t>
  </si>
  <si>
    <t>(34-63)</t>
  </si>
  <si>
    <t>(404-507)</t>
  </si>
  <si>
    <t>(12-72)</t>
  </si>
  <si>
    <t>(&lt;250-596)</t>
  </si>
  <si>
    <t>(438-1141)</t>
  </si>
  <si>
    <t>(&lt;10-12)</t>
  </si>
  <si>
    <t>(26-42)</t>
  </si>
  <si>
    <t>(597-748)</t>
  </si>
  <si>
    <t>(14-26)</t>
  </si>
  <si>
    <t>(382-1870)</t>
  </si>
  <si>
    <t>(19-43)</t>
  </si>
  <si>
    <t>(697-847)</t>
  </si>
  <si>
    <t>(&lt;1-&lt;1)</t>
  </si>
  <si>
    <t>(311-512)</t>
  </si>
  <si>
    <t>(&lt;250-340)</t>
  </si>
  <si>
    <t>(428-663)</t>
  </si>
  <si>
    <t>(809-979)</t>
  </si>
  <si>
    <t>(329-612)</t>
  </si>
  <si>
    <t xml:space="preserve">Effective 1/1/21, means are no longer calculated using the Reporting Limit value in place of non-detect/&lt;LOQ </t>
  </si>
  <si>
    <t>results and are now calculated by replacing any non-detect/&lt;LOQ results with the Reporting Limit/(SQRT2).</t>
  </si>
  <si>
    <t>METROPOLITAN WATER RECLAMATION DISTRICT OF GREATER CHICAGO</t>
  </si>
  <si>
    <t>&lt;177</t>
  </si>
  <si>
    <t>&lt;197</t>
  </si>
  <si>
    <t>&lt;228</t>
  </si>
  <si>
    <t>&lt;410</t>
  </si>
  <si>
    <t>&lt;195</t>
  </si>
  <si>
    <t>2022-Mean(Range)</t>
  </si>
  <si>
    <t>(31-45)</t>
  </si>
  <si>
    <t>(224-356)</t>
  </si>
  <si>
    <t>(31-58)</t>
  </si>
  <si>
    <t>(&lt;250-442)</t>
  </si>
  <si>
    <t>(573-944)</t>
  </si>
  <si>
    <t>(46-63)</t>
  </si>
  <si>
    <t>(588-755)</t>
  </si>
  <si>
    <t>(17-24)</t>
  </si>
  <si>
    <t>(&lt;250-1078)</t>
  </si>
  <si>
    <t>(38-46)</t>
  </si>
  <si>
    <t>(611-929)</t>
  </si>
  <si>
    <t>(&lt;10-10)</t>
  </si>
  <si>
    <t>(22-64)</t>
  </si>
  <si>
    <t>(13-30)</t>
  </si>
  <si>
    <t>(340-4543)</t>
  </si>
  <si>
    <t>(31-56)</t>
  </si>
  <si>
    <t>(315-513)</t>
  </si>
  <si>
    <t>(&lt;250-397)</t>
  </si>
  <si>
    <t>(21-37)</t>
  </si>
  <si>
    <t>(342-607)</t>
  </si>
  <si>
    <t>(263-431)</t>
  </si>
  <si>
    <t>(&lt;250-414)</t>
  </si>
  <si>
    <t>(357-771)</t>
  </si>
  <si>
    <t>(34-503)</t>
  </si>
  <si>
    <t>(20-488)</t>
  </si>
  <si>
    <t>(231-363)</t>
  </si>
  <si>
    <t>(&lt;250-&lt;250)</t>
  </si>
  <si>
    <t>(14-319)</t>
  </si>
  <si>
    <t>(296-440)</t>
  </si>
  <si>
    <t>(53-238)</t>
  </si>
  <si>
    <t>(312-457)</t>
  </si>
  <si>
    <t>(265-606)</t>
  </si>
  <si>
    <t>(33-49)</t>
  </si>
  <si>
    <t>(620-986)</t>
  </si>
  <si>
    <t>(252-503)</t>
  </si>
  <si>
    <t>(469-662)</t>
  </si>
  <si>
    <t>(20-67)</t>
  </si>
  <si>
    <t>(493-994)</t>
  </si>
  <si>
    <t>&lt;261</t>
  </si>
  <si>
    <t>&lt;271</t>
  </si>
  <si>
    <t>&lt;184</t>
  </si>
  <si>
    <t>&lt;302</t>
  </si>
  <si>
    <t>2023-Mean(Range)</t>
  </si>
  <si>
    <t>2024-Mean(Range)</t>
  </si>
  <si>
    <t>(&lt;1-6)</t>
  </si>
  <si>
    <t>(65-130)</t>
  </si>
  <si>
    <t>(16-100)</t>
  </si>
  <si>
    <t>(9-68)</t>
  </si>
  <si>
    <t>(28-63)</t>
  </si>
  <si>
    <t>(47-73)</t>
  </si>
  <si>
    <t>(263-371)</t>
  </si>
  <si>
    <t>(588-733)</t>
  </si>
  <si>
    <t>(501-655)</t>
  </si>
  <si>
    <t>(305-463)</t>
  </si>
  <si>
    <t>(286-421)</t>
  </si>
  <si>
    <t>(232-350)</t>
  </si>
  <si>
    <t>(323-444)</t>
  </si>
  <si>
    <t>(18-45)</t>
  </si>
  <si>
    <t>(8-79)</t>
  </si>
  <si>
    <t>(15-20)</t>
  </si>
  <si>
    <t>(19-26)</t>
  </si>
  <si>
    <t>(33-60)</t>
  </si>
  <si>
    <t>(&lt;250-614)</t>
  </si>
  <si>
    <t>(281-11573)</t>
  </si>
  <si>
    <t>(&lt;250-302)</t>
  </si>
  <si>
    <t>(&lt;250-262)</t>
  </si>
  <si>
    <t>(&lt;250-259)</t>
  </si>
  <si>
    <t>(&lt;250-497)</t>
  </si>
  <si>
    <t>(32-44)</t>
  </si>
  <si>
    <t>(14-63)</t>
  </si>
  <si>
    <t>(11-35)</t>
  </si>
  <si>
    <t>(39-48)</t>
  </si>
  <si>
    <t>(22-29)</t>
  </si>
  <si>
    <t>(661-967)</t>
  </si>
  <si>
    <t>(680-956)</t>
  </si>
  <si>
    <t>(667-1064)</t>
  </si>
  <si>
    <t>(380-589)</t>
  </si>
  <si>
    <t>(381-781)</t>
  </si>
  <si>
    <t>(311-486)</t>
  </si>
  <si>
    <t>(693-911)</t>
  </si>
  <si>
    <t>&lt;13</t>
  </si>
  <si>
    <t>(53-92)</t>
  </si>
  <si>
    <t>(18-85)</t>
  </si>
  <si>
    <t>(23-40)</t>
  </si>
  <si>
    <t>(52-75)</t>
  </si>
  <si>
    <t>(34-84)</t>
  </si>
  <si>
    <t>(258-310)</t>
  </si>
  <si>
    <t>(616-765)</t>
  </si>
  <si>
    <t>(537-656)</t>
  </si>
  <si>
    <t>(319-458)</t>
  </si>
  <si>
    <t>(331-413)</t>
  </si>
  <si>
    <t>(242-309)</t>
  </si>
  <si>
    <t>(343-417)</t>
  </si>
  <si>
    <t>(51-81</t>
  </si>
  <si>
    <t>(18-40)</t>
  </si>
  <si>
    <t>(13-37)</t>
  </si>
  <si>
    <t>(30-75)</t>
  </si>
  <si>
    <t>&lt;241</t>
  </si>
  <si>
    <t>(&lt;250-537)</t>
  </si>
  <si>
    <t>&lt;339</t>
  </si>
  <si>
    <t>(&lt;250-595)</t>
  </si>
  <si>
    <t>(318-885)</t>
  </si>
  <si>
    <t>&lt;191</t>
  </si>
  <si>
    <t>(&lt;250-341)</t>
  </si>
  <si>
    <t>&lt;290</t>
  </si>
  <si>
    <t>(&lt;250-566)</t>
  </si>
  <si>
    <t>(15-41)</t>
  </si>
  <si>
    <t>(10-19)</t>
  </si>
  <si>
    <t>(24-36)</t>
  </si>
  <si>
    <t>(24-61)</t>
  </si>
  <si>
    <t>(40-48)</t>
  </si>
  <si>
    <t>(24-30)</t>
  </si>
  <si>
    <t>(742-853)</t>
  </si>
  <si>
    <t>(312-2126)</t>
  </si>
  <si>
    <t>(443-672)</t>
  </si>
  <si>
    <t>(403-616)</t>
  </si>
  <si>
    <t>(701-947)</t>
  </si>
  <si>
    <t>(776-993)</t>
  </si>
  <si>
    <t>(554-806)</t>
  </si>
  <si>
    <t>2024 Statistics</t>
  </si>
  <si>
    <t xml:space="preserve">  &lt;10</t>
  </si>
  <si>
    <t xml:space="preserve">   &lt;10</t>
  </si>
  <si>
    <t>T/X</t>
  </si>
  <si>
    <t>IN DISTRICT WRP BIOSOLIDS FROM 1992 THROUGH 2024</t>
  </si>
  <si>
    <t>January 6, 2025, HPDGT, T/X: Duplicate failure. Retest did not confirm either result.</t>
  </si>
  <si>
    <t>FOR THE MONTH MARCH 2025</t>
  </si>
  <si>
    <t xml:space="preserve">                  THROUGH MARCH 2025</t>
  </si>
  <si>
    <t>&lt;209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</si>
</sst>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\-yy"/>
    <numFmt numFmtId="165" formatCode="0.0"/>
    <numFmt numFmtId="166" formatCode="[$-409]d\-mmm\-yy;@"/>
    <numFmt numFmtId="167" formatCode="[$-409]d\-mmm\-yyyy;@"/>
    <numFmt numFmtId="168" formatCode="d\-mmm\-yyyy"/>
  </numFmts>
  <fonts count="20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3.5"/>
      <name val="Arial"/>
      <family val="2"/>
    </font>
    <font>
      <sz val="12"/>
      <name val="Arial"/>
      <family val="2"/>
    </font>
    <font>
      <b/>
      <sz val="13.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</cellStyleXfs>
  <cellXfs count="162">
    <xf numFmtId="0" fontId="0" fillId="0" borderId="0" xfId="0"/>
    <xf numFmtId="0" fontId="4" fillId="0" borderId="0" xfId="5" applyFont="1"/>
    <xf numFmtId="0" fontId="4" fillId="0" borderId="1" xfId="5" applyFont="1" applyBorder="1"/>
    <xf numFmtId="0" fontId="4" fillId="0" borderId="1" xfId="2" applyFont="1" applyBorder="1" applyAlignment="1">
      <alignment horizontal="center"/>
    </xf>
    <xf numFmtId="0" fontId="4" fillId="0" borderId="1" xfId="2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5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1" xfId="5" applyFont="1" applyBorder="1" applyAlignment="1">
      <alignment horizontal="center"/>
    </xf>
    <xf numFmtId="164" fontId="4" fillId="0" borderId="0" xfId="2" applyNumberFormat="1" applyFont="1" applyAlignment="1">
      <alignment horizontal="center"/>
    </xf>
    <xf numFmtId="1" fontId="4" fillId="0" borderId="0" xfId="5" applyNumberFormat="1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0" applyFont="1"/>
    <xf numFmtId="1" fontId="4" fillId="0" borderId="0" xfId="2" applyNumberFormat="1" applyFont="1" applyAlignment="1">
      <alignment horizontal="center"/>
    </xf>
    <xf numFmtId="0" fontId="6" fillId="0" borderId="0" xfId="3" applyFont="1" applyAlignment="1">
      <alignment horizontal="centerContinuous"/>
    </xf>
    <xf numFmtId="0" fontId="6" fillId="0" borderId="0" xfId="3" applyFont="1"/>
    <xf numFmtId="0" fontId="4" fillId="0" borderId="0" xfId="3" applyFont="1"/>
    <xf numFmtId="0" fontId="6" fillId="0" borderId="0" xfId="0" applyFont="1" applyAlignment="1">
      <alignment horizontal="centerContinuous"/>
    </xf>
    <xf numFmtId="0" fontId="6" fillId="0" borderId="0" xfId="3" applyFont="1" applyAlignment="1">
      <alignment horizontal="left"/>
    </xf>
    <xf numFmtId="0" fontId="7" fillId="0" borderId="0" xfId="3" applyFont="1"/>
    <xf numFmtId="0" fontId="8" fillId="0" borderId="0" xfId="3" applyFont="1"/>
    <xf numFmtId="0" fontId="8" fillId="0" borderId="0" xfId="3" applyFont="1" applyAlignment="1">
      <alignment horizontal="centerContinuous"/>
    </xf>
    <xf numFmtId="0" fontId="8" fillId="0" borderId="0" xfId="3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1" xfId="3" applyFont="1" applyBorder="1" applyAlignment="1">
      <alignment horizontal="center" wrapText="1"/>
    </xf>
    <xf numFmtId="0" fontId="8" fillId="2" borderId="0" xfId="3" applyFont="1" applyFill="1" applyAlignment="1">
      <alignment horizontal="center"/>
    </xf>
    <xf numFmtId="0" fontId="8" fillId="3" borderId="0" xfId="3" applyFont="1" applyFill="1" applyAlignment="1">
      <alignment horizontal="center"/>
    </xf>
    <xf numFmtId="0" fontId="8" fillId="3" borderId="0" xfId="3" applyFont="1" applyFill="1" applyAlignment="1">
      <alignment horizontal="left"/>
    </xf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4" fillId="0" borderId="0" xfId="4" applyFont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0" fontId="9" fillId="0" borderId="0" xfId="1" applyFont="1" applyAlignment="1">
      <alignment horizontal="left"/>
    </xf>
    <xf numFmtId="165" fontId="9" fillId="0" borderId="0" xfId="1" applyNumberFormat="1" applyFont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1" xfId="1" applyNumberFormat="1" applyFont="1" applyBorder="1" applyAlignment="1">
      <alignment horizontal="right"/>
    </xf>
    <xf numFmtId="0" fontId="10" fillId="0" borderId="0" xfId="1" applyFont="1"/>
    <xf numFmtId="1" fontId="9" fillId="2" borderId="0" xfId="1" applyNumberFormat="1" applyFont="1" applyFill="1" applyAlignment="1">
      <alignment horizontal="right"/>
    </xf>
    <xf numFmtId="1" fontId="9" fillId="2" borderId="1" xfId="1" applyNumberFormat="1" applyFont="1" applyFill="1" applyBorder="1" applyAlignment="1">
      <alignment horizontal="right"/>
    </xf>
    <xf numFmtId="1" fontId="9" fillId="0" borderId="0" xfId="1" applyNumberFormat="1" applyFont="1" applyAlignment="1">
      <alignment horizontal="left"/>
    </xf>
    <xf numFmtId="1" fontId="9" fillId="0" borderId="1" xfId="1" applyNumberFormat="1" applyFont="1" applyBorder="1" applyAlignment="1">
      <alignment horizontal="left"/>
    </xf>
    <xf numFmtId="1" fontId="9" fillId="2" borderId="0" xfId="1" applyNumberFormat="1" applyFont="1" applyFill="1" applyAlignment="1">
      <alignment horizontal="left"/>
    </xf>
    <xf numFmtId="1" fontId="9" fillId="2" borderId="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" fontId="4" fillId="0" borderId="0" xfId="4" applyNumberFormat="1" applyFont="1"/>
    <xf numFmtId="15" fontId="4" fillId="0" borderId="0" xfId="2" applyNumberFormat="1" applyFont="1" applyAlignment="1">
      <alignment horizontal="center"/>
    </xf>
    <xf numFmtId="0" fontId="9" fillId="0" borderId="1" xfId="1" applyFont="1" applyBorder="1" applyAlignment="1">
      <alignment horizontal="left"/>
    </xf>
    <xf numFmtId="165" fontId="9" fillId="0" borderId="1" xfId="1" applyNumberFormat="1" applyFont="1" applyBorder="1" applyAlignment="1">
      <alignment horizontal="right"/>
    </xf>
    <xf numFmtId="1" fontId="10" fillId="0" borderId="1" xfId="1" applyNumberFormat="1" applyFont="1" applyBorder="1" applyAlignment="1">
      <alignment horizontal="right"/>
    </xf>
    <xf numFmtId="14" fontId="3" fillId="0" borderId="0" xfId="2" applyNumberFormat="1" applyFont="1" applyAlignment="1">
      <alignment horizontal="center"/>
    </xf>
    <xf numFmtId="1" fontId="1" fillId="0" borderId="0" xfId="2" applyNumberFormat="1" applyFont="1" applyAlignment="1">
      <alignment horizontal="center"/>
    </xf>
    <xf numFmtId="0" fontId="1" fillId="0" borderId="0" xfId="0" applyFont="1"/>
    <xf numFmtId="1" fontId="1" fillId="0" borderId="0" xfId="5" applyNumberFormat="1" applyFont="1" applyAlignment="1">
      <alignment horizontal="center"/>
    </xf>
    <xf numFmtId="0" fontId="1" fillId="0" borderId="0" xfId="5" applyFont="1"/>
    <xf numFmtId="0" fontId="15" fillId="0" borderId="0" xfId="5" applyFont="1"/>
    <xf numFmtId="15" fontId="3" fillId="0" borderId="1" xfId="2" applyNumberFormat="1" applyFont="1" applyBorder="1" applyAlignment="1">
      <alignment horizontal="center" wrapText="1"/>
    </xf>
    <xf numFmtId="0" fontId="9" fillId="0" borderId="0" xfId="5" applyFont="1" applyAlignment="1">
      <alignment horizontal="left"/>
    </xf>
    <xf numFmtId="0" fontId="1" fillId="0" borderId="0" xfId="5" applyFont="1" applyAlignment="1">
      <alignment horizontal="center"/>
    </xf>
    <xf numFmtId="0" fontId="16" fillId="0" borderId="0" xfId="5" applyFont="1"/>
    <xf numFmtId="164" fontId="3" fillId="0" borderId="1" xfId="2" applyNumberFormat="1" applyFont="1" applyBorder="1" applyAlignment="1">
      <alignment horizontal="center" wrapText="1"/>
    </xf>
    <xf numFmtId="0" fontId="9" fillId="0" borderId="0" xfId="4" applyFont="1" applyAlignment="1">
      <alignment horizontal="center"/>
    </xf>
    <xf numFmtId="1" fontId="9" fillId="0" borderId="0" xfId="4" applyNumberFormat="1" applyFont="1" applyAlignment="1">
      <alignment horizontal="center"/>
    </xf>
    <xf numFmtId="0" fontId="9" fillId="0" borderId="0" xfId="5" applyFont="1" applyAlignment="1">
      <alignment horizontal="center" wrapText="1"/>
    </xf>
    <xf numFmtId="0" fontId="1" fillId="0" borderId="0" xfId="2" applyFont="1" applyAlignment="1">
      <alignment horizontal="center"/>
    </xf>
    <xf numFmtId="0" fontId="1" fillId="0" borderId="0" xfId="3" applyFont="1"/>
    <xf numFmtId="0" fontId="6" fillId="0" borderId="0" xfId="0" applyFont="1" applyAlignment="1">
      <alignment horizontal="center"/>
    </xf>
    <xf numFmtId="0" fontId="8" fillId="3" borderId="0" xfId="3" applyFont="1" applyFill="1" applyAlignment="1">
      <alignment horizontal="center" wrapText="1"/>
    </xf>
    <xf numFmtId="0" fontId="1" fillId="0" borderId="0" xfId="2" applyFont="1" applyAlignment="1">
      <alignment horizontal="left"/>
    </xf>
    <xf numFmtId="166" fontId="1" fillId="0" borderId="0" xfId="2" applyNumberFormat="1" applyFont="1" applyAlignment="1">
      <alignment horizontal="center"/>
    </xf>
    <xf numFmtId="166" fontId="4" fillId="0" borderId="0" xfId="2" applyNumberFormat="1" applyFont="1" applyAlignment="1">
      <alignment horizontal="center"/>
    </xf>
    <xf numFmtId="0" fontId="1" fillId="0" borderId="1" xfId="5" applyFont="1" applyBorder="1"/>
    <xf numFmtId="0" fontId="17" fillId="0" borderId="0" xfId="0" applyFont="1"/>
    <xf numFmtId="14" fontId="3" fillId="0" borderId="0" xfId="2" applyNumberFormat="1" applyFont="1"/>
    <xf numFmtId="0" fontId="3" fillId="0" borderId="0" xfId="2" applyFont="1"/>
    <xf numFmtId="1" fontId="9" fillId="0" borderId="0" xfId="2" applyNumberFormat="1" applyFont="1" applyAlignment="1">
      <alignment horizontal="right"/>
    </xf>
    <xf numFmtId="1" fontId="1" fillId="0" borderId="0" xfId="2" applyNumberFormat="1" applyFont="1" applyAlignment="1">
      <alignment horizontal="right" indent="2"/>
    </xf>
    <xf numFmtId="1" fontId="1" fillId="0" borderId="0" xfId="5" applyNumberFormat="1" applyFont="1" applyAlignment="1">
      <alignment horizontal="right" indent="2"/>
    </xf>
    <xf numFmtId="0" fontId="1" fillId="0" borderId="0" xfId="5" applyFont="1" applyAlignment="1">
      <alignment horizontal="right" indent="2"/>
    </xf>
    <xf numFmtId="167" fontId="1" fillId="0" borderId="0" xfId="2" applyNumberFormat="1" applyFont="1" applyAlignment="1">
      <alignment horizontal="center"/>
    </xf>
    <xf numFmtId="0" fontId="10" fillId="0" borderId="0" xfId="1" applyFont="1" applyAlignment="1">
      <alignment horizontal="centerContinuous"/>
    </xf>
    <xf numFmtId="0" fontId="10" fillId="0" borderId="0" xfId="1" applyFont="1" applyAlignment="1">
      <alignment horizontal="right"/>
    </xf>
    <xf numFmtId="0" fontId="10" fillId="0" borderId="1" xfId="1" applyFont="1" applyBorder="1" applyAlignment="1">
      <alignment horizontal="centerContinuous"/>
    </xf>
    <xf numFmtId="0" fontId="10" fillId="0" borderId="1" xfId="1" applyFont="1" applyBorder="1" applyAlignment="1">
      <alignment horizontal="right"/>
    </xf>
    <xf numFmtId="0" fontId="10" fillId="0" borderId="1" xfId="1" applyFont="1" applyBorder="1"/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right"/>
    </xf>
    <xf numFmtId="0" fontId="1" fillId="0" borderId="1" xfId="1" applyFont="1" applyBorder="1" applyAlignment="1">
      <alignment horizontal="right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1" fontId="10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9" fillId="0" borderId="0" xfId="1" applyFont="1" applyAlignment="1">
      <alignment horizontal="centerContinuous"/>
    </xf>
    <xf numFmtId="165" fontId="9" fillId="2" borderId="0" xfId="1" applyNumberFormat="1" applyFont="1" applyFill="1" applyAlignment="1">
      <alignment horizontal="right"/>
    </xf>
    <xf numFmtId="0" fontId="9" fillId="0" borderId="0" xfId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9" fillId="0" borderId="0" xfId="1" applyNumberFormat="1" applyFont="1"/>
    <xf numFmtId="0" fontId="12" fillId="0" borderId="0" xfId="1" applyFont="1" applyAlignment="1">
      <alignment horizontal="left"/>
    </xf>
    <xf numFmtId="1" fontId="9" fillId="0" borderId="0" xfId="1" applyNumberFormat="1" applyFont="1" applyProtection="1">
      <protection locked="0"/>
    </xf>
    <xf numFmtId="1" fontId="9" fillId="2" borderId="0" xfId="1" applyNumberFormat="1" applyFont="1" applyFill="1" applyAlignment="1" applyProtection="1">
      <alignment horizontal="right"/>
      <protection locked="0"/>
    </xf>
    <xf numFmtId="1" fontId="9" fillId="2" borderId="0" xfId="1" applyNumberFormat="1" applyFont="1" applyFill="1" applyAlignment="1" applyProtection="1">
      <alignment horizontal="left"/>
      <protection locked="0"/>
    </xf>
    <xf numFmtId="1" fontId="9" fillId="0" borderId="0" xfId="1" applyNumberFormat="1" applyFont="1" applyAlignment="1" applyProtection="1">
      <alignment horizontal="right"/>
      <protection locked="0"/>
    </xf>
    <xf numFmtId="1" fontId="9" fillId="0" borderId="0" xfId="1" applyNumberFormat="1" applyFont="1" applyAlignment="1" applyProtection="1">
      <alignment horizontal="left"/>
      <protection locked="0"/>
    </xf>
    <xf numFmtId="1" fontId="9" fillId="0" borderId="1" xfId="1" applyNumberFormat="1" applyFont="1" applyBorder="1"/>
    <xf numFmtId="16" fontId="9" fillId="0" borderId="0" xfId="1" applyNumberFormat="1" applyFont="1"/>
    <xf numFmtId="0" fontId="1" fillId="0" borderId="0" xfId="1" applyFont="1"/>
    <xf numFmtId="0" fontId="9" fillId="2" borderId="0" xfId="1" applyFont="1" applyFill="1" applyAlignment="1">
      <alignment horizontal="right"/>
    </xf>
    <xf numFmtId="0" fontId="9" fillId="2" borderId="0" xfId="1" applyFont="1" applyFill="1" applyAlignment="1">
      <alignment horizontal="left"/>
    </xf>
    <xf numFmtId="0" fontId="12" fillId="0" borderId="0" xfId="1" applyFont="1"/>
    <xf numFmtId="0" fontId="3" fillId="0" borderId="0" xfId="2" applyFont="1" applyAlignment="1">
      <alignment horizontal="left"/>
    </xf>
    <xf numFmtId="0" fontId="18" fillId="0" borderId="0" xfId="0" applyFont="1" applyAlignment="1">
      <alignment horizontal="left" vertical="center"/>
    </xf>
    <xf numFmtId="168" fontId="0" fillId="0" borderId="0" xfId="0" applyNumberFormat="1" applyAlignment="1">
      <alignment horizontal="center"/>
    </xf>
    <xf numFmtId="0" fontId="15" fillId="0" borderId="0" xfId="5" applyFont="1" applyAlignment="1">
      <alignment horizontal="center"/>
    </xf>
    <xf numFmtId="0" fontId="1" fillId="0" borderId="0" xfId="4" applyFont="1" applyAlignment="1">
      <alignment horizontal="center"/>
    </xf>
    <xf numFmtId="0" fontId="5" fillId="0" borderId="0" xfId="5" applyFont="1" applyAlignment="1">
      <alignment horizontal="center"/>
    </xf>
    <xf numFmtId="0" fontId="4" fillId="0" borderId="2" xfId="5" applyFont="1" applyBorder="1" applyAlignment="1">
      <alignment horizontal="center"/>
    </xf>
    <xf numFmtId="0" fontId="9" fillId="0" borderId="0" xfId="5" applyFont="1" applyAlignment="1">
      <alignment horizontal="left" wrapText="1"/>
    </xf>
    <xf numFmtId="168" fontId="4" fillId="0" borderId="0" xfId="5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9" fillId="0" borderId="0" xfId="6" applyFont="1" applyAlignment="1">
      <alignment horizontal="left"/>
    </xf>
    <xf numFmtId="0" fontId="9" fillId="0" borderId="0" xfId="6" applyFont="1"/>
    <xf numFmtId="0" fontId="9" fillId="0" borderId="0" xfId="6" applyFont="1" applyAlignment="1">
      <alignment horizontal="center"/>
    </xf>
    <xf numFmtId="15" fontId="1" fillId="0" borderId="0" xfId="2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0" borderId="2" xfId="5" applyFont="1" applyBorder="1" applyAlignment="1">
      <alignment horizontal="center"/>
    </xf>
    <xf numFmtId="1" fontId="4" fillId="0" borderId="0" xfId="5" applyNumberFormat="1" applyFont="1"/>
    <xf numFmtId="0" fontId="6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14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4" applyFont="1" applyAlignment="1">
      <alignment horizontal="center"/>
    </xf>
    <xf numFmtId="0" fontId="4" fillId="0" borderId="0" xfId="5" applyFont="1" applyAlignment="1">
      <alignment horizontal="left"/>
    </xf>
    <xf numFmtId="1" fontId="13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6" applyFont="1" applyAlignment="1">
      <alignment horizontal="center"/>
    </xf>
    <xf numFmtId="0" fontId="11" fillId="0" borderId="1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9" fillId="0" borderId="0" xfId="6" applyAlignment="1">
      <alignment horizontal="center"/>
    </xf>
    <xf numFmtId="0" fontId="3" fillId="0" borderId="0" xfId="6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3" fillId="0" borderId="3" xfId="6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19" fillId="0" borderId="3" xfId="6" applyBorder="1" applyAlignment="1">
      <alignment horizontal="center"/>
    </xf>
    <xf numFmtId="0" fontId="3" fillId="0" borderId="3" xfId="1" applyFont="1" applyBorder="1" applyAlignment="1">
      <alignment horizontal="center"/>
    </xf>
  </cellXfs>
  <cellStyles count="7">
    <cellStyle name="Normal" xfId="0" builtinId="0"/>
    <cellStyle name="Normal 2" xfId="6" xr:uid="{38C74E77-9956-4D5A-9DC9-F50748DEF28C}"/>
    <cellStyle name="Normal_503ANALL" xfId="1" xr:uid="{00000000-0005-0000-0000-000001000000}"/>
    <cellStyle name="Normal_NEW503CD" xfId="2" xr:uid="{00000000-0005-0000-0000-000002000000}"/>
    <cellStyle name="Normal_NEW503CV" xfId="3" xr:uid="{00000000-0005-0000-0000-000004000000}"/>
    <cellStyle name="Normal_NEW503PB" xfId="4" xr:uid="{00000000-0005-0000-0000-000005000000}"/>
    <cellStyle name="Normal_NEW503PB (2)" xfId="5" xr:uid="{00000000-0005-0000-0000-000006000000}"/>
  </cellStyles>
  <dxfs count="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pic>
      <xdr:nvPicPr>
        <xdr:cNvPr id="1826" name="Picture 1">
          <a:extLst>
            <a:ext uri="{FF2B5EF4-FFF2-40B4-BE49-F238E27FC236}">
              <a16:creationId xmlns:a16="http://schemas.microsoft.com/office/drawing/2014/main" id="{3325BE9E-AC18-4CFA-AD77-3FA93AF5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645"/>
  <sheetViews>
    <sheetView tabSelected="1" zoomScaleNormal="100" workbookViewId="0">
      <selection sqref="A1:I1"/>
    </sheetView>
  </sheetViews>
  <sheetFormatPr defaultRowHeight="12.75" x14ac:dyDescent="0.2"/>
  <cols>
    <col min="1" max="1" width="2" style="18" customWidth="1"/>
    <col min="2" max="2" width="12.85546875" style="18" customWidth="1"/>
    <col min="3" max="4" width="9.140625" style="18" customWidth="1"/>
    <col min="5" max="5" width="6.28515625" style="18" customWidth="1"/>
    <col min="6" max="6" width="34.7109375" style="18" customWidth="1"/>
    <col min="7" max="7" width="2.140625" style="18" customWidth="1"/>
    <col min="8" max="8" width="49.28515625" style="18" customWidth="1"/>
    <col min="9" max="9" width="2" style="18" customWidth="1"/>
  </cols>
  <sheetData>
    <row r="1" spans="1:9" ht="17.25" x14ac:dyDescent="0.25">
      <c r="A1" s="142"/>
      <c r="B1" s="142"/>
      <c r="C1" s="142"/>
      <c r="D1" s="142"/>
      <c r="E1" s="142"/>
      <c r="F1" s="142"/>
      <c r="G1" s="142"/>
      <c r="H1" s="142"/>
      <c r="I1" s="142"/>
    </row>
    <row r="2" spans="1:9" ht="17.25" x14ac:dyDescent="0.25">
      <c r="A2" s="142" t="s">
        <v>1258</v>
      </c>
      <c r="B2" s="142"/>
      <c r="C2" s="142"/>
      <c r="D2" s="142"/>
      <c r="E2" s="142"/>
      <c r="F2" s="142"/>
      <c r="G2" s="142"/>
      <c r="H2" s="142"/>
      <c r="I2" s="142"/>
    </row>
    <row r="3" spans="1:9" ht="17.25" x14ac:dyDescent="0.25">
      <c r="A3" s="142" t="s">
        <v>0</v>
      </c>
      <c r="B3" s="142"/>
      <c r="C3" s="142"/>
      <c r="D3" s="142"/>
      <c r="E3" s="142"/>
      <c r="F3" s="142"/>
      <c r="G3" s="142"/>
      <c r="H3" s="142"/>
      <c r="I3" s="142"/>
    </row>
    <row r="4" spans="1:9" ht="17.25" x14ac:dyDescent="0.25">
      <c r="A4" s="16"/>
      <c r="B4" s="16" t="s">
        <v>6</v>
      </c>
      <c r="C4" s="16"/>
      <c r="D4" s="16"/>
      <c r="E4" s="16"/>
      <c r="F4" s="16"/>
      <c r="G4" s="16"/>
      <c r="H4" s="16"/>
      <c r="I4" s="17"/>
    </row>
    <row r="5" spans="1:9" ht="17.25" x14ac:dyDescent="0.25">
      <c r="A5" s="16"/>
      <c r="B5" s="16" t="s">
        <v>6</v>
      </c>
      <c r="C5" s="16" t="s">
        <v>6</v>
      </c>
      <c r="D5" s="16"/>
      <c r="E5" s="16"/>
      <c r="F5" s="16"/>
      <c r="G5" s="16"/>
      <c r="H5" s="16"/>
      <c r="I5" s="17"/>
    </row>
    <row r="6" spans="1:9" ht="17.25" x14ac:dyDescent="0.25">
      <c r="A6" s="17"/>
      <c r="B6" s="16" t="s">
        <v>6</v>
      </c>
      <c r="C6" s="16" t="s">
        <v>6</v>
      </c>
      <c r="D6" s="16"/>
      <c r="E6" s="16"/>
      <c r="F6" s="16" t="s">
        <v>6</v>
      </c>
      <c r="G6" s="16"/>
      <c r="H6" s="16"/>
      <c r="I6" s="17"/>
    </row>
    <row r="7" spans="1:9" ht="17.25" x14ac:dyDescent="0.25">
      <c r="A7" s="17"/>
      <c r="B7" s="16"/>
      <c r="C7" s="16"/>
      <c r="D7" s="16"/>
      <c r="E7" s="16"/>
      <c r="F7" s="16"/>
      <c r="G7" s="16"/>
      <c r="H7" s="16"/>
      <c r="I7" s="17"/>
    </row>
    <row r="8" spans="1:9" ht="17.25" x14ac:dyDescent="0.25">
      <c r="A8" s="17"/>
      <c r="B8" s="16" t="s">
        <v>6</v>
      </c>
      <c r="C8" s="16" t="s">
        <v>6</v>
      </c>
      <c r="D8" s="16"/>
      <c r="E8" s="16"/>
      <c r="F8"/>
      <c r="G8" s="16"/>
      <c r="H8" s="16"/>
      <c r="I8" s="17"/>
    </row>
    <row r="9" spans="1:9" ht="17.25" x14ac:dyDescent="0.25">
      <c r="A9" s="17"/>
      <c r="B9" s="17"/>
      <c r="C9" s="17"/>
      <c r="D9" s="17"/>
      <c r="E9" s="17"/>
      <c r="F9" s="17"/>
      <c r="G9" s="17"/>
      <c r="H9" s="17"/>
      <c r="I9" s="17"/>
    </row>
    <row r="10" spans="1:9" ht="17.25" x14ac:dyDescent="0.25">
      <c r="A10" s="17"/>
      <c r="B10" s="17"/>
      <c r="C10" s="17"/>
      <c r="D10" s="17"/>
      <c r="E10" s="17"/>
      <c r="F10" s="17"/>
      <c r="G10" s="17"/>
      <c r="H10" s="17"/>
      <c r="I10" s="17"/>
    </row>
    <row r="11" spans="1:9" ht="17.25" x14ac:dyDescent="0.25">
      <c r="A11" s="17"/>
      <c r="B11" s="17"/>
      <c r="C11" s="17"/>
      <c r="D11" s="17"/>
      <c r="E11" s="17"/>
      <c r="F11" s="17"/>
      <c r="G11" s="17"/>
      <c r="H11" s="17" t="s">
        <v>6</v>
      </c>
      <c r="I11" s="17"/>
    </row>
    <row r="12" spans="1:9" ht="17.25" x14ac:dyDescent="0.25">
      <c r="A12" s="19"/>
      <c r="B12" s="19"/>
      <c r="C12" s="19"/>
      <c r="D12" s="19"/>
      <c r="E12" s="19"/>
      <c r="F12" s="19"/>
      <c r="G12" s="19"/>
      <c r="H12" s="19"/>
      <c r="I12" s="19"/>
    </row>
    <row r="13" spans="1:9" ht="17.25" x14ac:dyDescent="0.25">
      <c r="B13" s="19"/>
      <c r="C13" s="19"/>
      <c r="D13" s="19"/>
      <c r="E13" s="19"/>
      <c r="F13" s="19" t="s">
        <v>6</v>
      </c>
      <c r="G13" s="19"/>
      <c r="H13" s="19" t="s">
        <v>6</v>
      </c>
      <c r="I13" s="19"/>
    </row>
    <row r="14" spans="1:9" ht="17.25" x14ac:dyDescent="0.25">
      <c r="B14" s="76"/>
      <c r="C14" s="19"/>
      <c r="D14" s="19"/>
      <c r="E14" s="19"/>
      <c r="F14" s="19"/>
      <c r="G14" s="19"/>
      <c r="H14" s="19"/>
      <c r="I14" s="19"/>
    </row>
    <row r="15" spans="1:9" ht="17.25" x14ac:dyDescent="0.25">
      <c r="A15" s="17"/>
      <c r="B15" s="17"/>
      <c r="C15" s="17"/>
      <c r="D15" s="17"/>
      <c r="E15" s="17"/>
      <c r="F15" s="17"/>
      <c r="G15" s="17"/>
      <c r="H15" s="17"/>
      <c r="I15" s="17"/>
    </row>
    <row r="16" spans="1:9" ht="17.25" x14ac:dyDescent="0.25">
      <c r="A16" s="17"/>
      <c r="B16" s="17"/>
      <c r="C16" s="17"/>
      <c r="D16" s="17"/>
      <c r="E16" s="17"/>
      <c r="F16" s="17"/>
      <c r="G16" s="17"/>
      <c r="H16" s="17"/>
      <c r="I16" s="17"/>
    </row>
    <row r="17" spans="1:9" ht="17.25" x14ac:dyDescent="0.25">
      <c r="A17" s="17"/>
      <c r="B17" s="17"/>
      <c r="C17" s="17"/>
      <c r="D17" s="17"/>
      <c r="E17" s="17"/>
      <c r="F17" s="17"/>
      <c r="G17" s="17"/>
      <c r="H17" s="17"/>
      <c r="I17" s="17"/>
    </row>
    <row r="18" spans="1:9" ht="17.25" x14ac:dyDescent="0.25">
      <c r="A18" s="75" t="s">
        <v>6</v>
      </c>
      <c r="B18" s="17"/>
      <c r="C18" s="17" t="s">
        <v>775</v>
      </c>
      <c r="D18" s="17"/>
      <c r="E18" s="17"/>
      <c r="F18" s="17"/>
      <c r="G18" s="17"/>
      <c r="H18" s="17"/>
      <c r="I18" s="17"/>
    </row>
    <row r="19" spans="1:9" ht="17.25" x14ac:dyDescent="0.25">
      <c r="A19" s="141" t="s">
        <v>1748</v>
      </c>
      <c r="B19" s="141"/>
      <c r="C19" s="141"/>
      <c r="D19" s="141"/>
      <c r="E19" s="141"/>
      <c r="F19" s="141"/>
      <c r="G19" s="141"/>
      <c r="H19" s="141"/>
      <c r="I19" s="141"/>
    </row>
    <row r="20" spans="1:9" ht="17.25" x14ac:dyDescent="0.25">
      <c r="A20" s="141" t="s">
        <v>2025</v>
      </c>
      <c r="B20" s="141"/>
      <c r="C20" s="141"/>
      <c r="D20" s="141"/>
      <c r="E20" s="141"/>
      <c r="F20" s="141"/>
      <c r="G20" s="141"/>
      <c r="H20" s="141"/>
      <c r="I20" s="141"/>
    </row>
    <row r="21" spans="1:9" ht="17.25" x14ac:dyDescent="0.25">
      <c r="A21" s="17"/>
      <c r="B21" s="17"/>
      <c r="C21" s="17"/>
      <c r="D21" s="17"/>
      <c r="E21" s="17"/>
      <c r="F21" s="17"/>
      <c r="G21" s="17"/>
      <c r="H21" s="17"/>
      <c r="I21" s="17"/>
    </row>
    <row r="22" spans="1:9" ht="17.25" x14ac:dyDescent="0.25">
      <c r="A22" s="17"/>
      <c r="B22" s="17"/>
      <c r="C22" s="17"/>
      <c r="D22" s="17"/>
      <c r="E22" s="17"/>
      <c r="F22" s="17"/>
      <c r="G22" s="17"/>
      <c r="H22" s="17"/>
      <c r="I22" s="21"/>
    </row>
    <row r="23" spans="1:9" ht="17.25" x14ac:dyDescent="0.25">
      <c r="A23" s="17"/>
      <c r="B23" s="17"/>
      <c r="C23" s="17"/>
      <c r="D23" s="17"/>
      <c r="E23" s="17"/>
      <c r="F23" s="17"/>
      <c r="G23" s="17"/>
      <c r="H23" s="17"/>
      <c r="I23" s="17"/>
    </row>
    <row r="24" spans="1:9" ht="17.25" x14ac:dyDescent="0.25">
      <c r="A24" s="17"/>
      <c r="B24" s="17"/>
      <c r="C24" s="17"/>
      <c r="D24" s="17"/>
      <c r="E24" s="17"/>
      <c r="F24" s="17"/>
      <c r="G24" s="17"/>
      <c r="H24" s="17"/>
      <c r="I24" s="17"/>
    </row>
    <row r="25" spans="1:9" ht="17.25" x14ac:dyDescent="0.25">
      <c r="A25" s="17"/>
      <c r="B25" s="17" t="s">
        <v>1</v>
      </c>
      <c r="C25" s="17"/>
      <c r="D25" s="22"/>
      <c r="E25" s="22"/>
      <c r="F25" s="23" t="s">
        <v>1680</v>
      </c>
      <c r="G25" s="23"/>
      <c r="H25" s="23"/>
      <c r="I25" s="17"/>
    </row>
    <row r="26" spans="1:9" ht="18.75" customHeight="1" x14ac:dyDescent="0.25">
      <c r="A26" s="17"/>
      <c r="B26" s="17"/>
      <c r="C26" s="17"/>
      <c r="D26" s="24"/>
      <c r="E26" s="22"/>
      <c r="F26" s="25" t="s">
        <v>1747</v>
      </c>
      <c r="G26" s="26"/>
      <c r="H26" s="25" t="s">
        <v>2</v>
      </c>
      <c r="I26" s="17"/>
    </row>
    <row r="27" spans="1:9" ht="20.25" customHeight="1" x14ac:dyDescent="0.25">
      <c r="A27" s="17"/>
      <c r="B27" s="17"/>
      <c r="C27" s="17"/>
      <c r="D27" s="22"/>
      <c r="E27" s="22"/>
      <c r="F27" s="27" t="s">
        <v>1679</v>
      </c>
      <c r="G27" s="26"/>
      <c r="H27" s="27" t="s">
        <v>1679</v>
      </c>
      <c r="I27" s="17"/>
    </row>
    <row r="28" spans="1:9" ht="17.25" x14ac:dyDescent="0.25">
      <c r="A28" s="17"/>
      <c r="B28" s="17" t="s">
        <v>836</v>
      </c>
      <c r="C28" s="17" t="s">
        <v>8</v>
      </c>
      <c r="D28" s="22"/>
      <c r="E28" s="22"/>
      <c r="F28" s="28">
        <v>0</v>
      </c>
      <c r="G28" s="29"/>
      <c r="H28" s="28">
        <v>0</v>
      </c>
      <c r="I28" s="17"/>
    </row>
    <row r="29" spans="1:9" ht="17.25" x14ac:dyDescent="0.25">
      <c r="A29" s="17"/>
      <c r="B29" s="17" t="s">
        <v>837</v>
      </c>
      <c r="C29" s="17" t="s">
        <v>3</v>
      </c>
      <c r="D29" s="22"/>
      <c r="E29" s="22"/>
      <c r="F29" s="28">
        <v>0</v>
      </c>
      <c r="G29" s="30"/>
      <c r="H29" s="28">
        <v>0</v>
      </c>
      <c r="I29" s="20"/>
    </row>
    <row r="30" spans="1:9" ht="17.25" x14ac:dyDescent="0.25">
      <c r="A30" s="17"/>
      <c r="B30" s="17" t="s">
        <v>838</v>
      </c>
      <c r="C30" s="17" t="s">
        <v>34</v>
      </c>
      <c r="D30" s="22"/>
      <c r="E30" s="22"/>
      <c r="F30" s="28">
        <v>0</v>
      </c>
      <c r="G30" s="29" t="s">
        <v>6</v>
      </c>
      <c r="H30" s="28">
        <v>0</v>
      </c>
      <c r="I30" s="17"/>
    </row>
    <row r="31" spans="1:9" ht="17.25" hidden="1" x14ac:dyDescent="0.25">
      <c r="A31" s="17"/>
      <c r="B31" s="17" t="s">
        <v>839</v>
      </c>
      <c r="C31" s="17"/>
      <c r="D31" s="22"/>
      <c r="E31" s="22"/>
      <c r="F31" s="28">
        <v>0</v>
      </c>
      <c r="G31" s="29" t="s">
        <v>6</v>
      </c>
      <c r="H31" s="28">
        <v>0</v>
      </c>
      <c r="I31" s="17"/>
    </row>
    <row r="32" spans="1:9" ht="17.25" hidden="1" x14ac:dyDescent="0.25">
      <c r="A32" s="17"/>
      <c r="B32" s="17" t="s">
        <v>840</v>
      </c>
      <c r="C32" s="17"/>
      <c r="D32" s="22"/>
      <c r="E32" s="22"/>
      <c r="F32" s="28">
        <v>0</v>
      </c>
      <c r="G32" s="29" t="s">
        <v>6</v>
      </c>
      <c r="H32" s="28">
        <v>0</v>
      </c>
      <c r="I32" s="17"/>
    </row>
    <row r="33" spans="1:9" ht="15.75" customHeight="1" x14ac:dyDescent="0.25">
      <c r="A33" s="17"/>
      <c r="B33" s="17" t="s">
        <v>839</v>
      </c>
      <c r="C33" s="17" t="s">
        <v>4</v>
      </c>
      <c r="D33" s="22"/>
      <c r="E33" s="22"/>
      <c r="F33" s="28">
        <v>0</v>
      </c>
      <c r="G33" s="77" t="s">
        <v>6</v>
      </c>
      <c r="H33" s="28">
        <v>0</v>
      </c>
      <c r="I33" s="17"/>
    </row>
    <row r="34" spans="1:9" ht="19.5" customHeight="1" x14ac:dyDescent="0.25">
      <c r="A34" s="17"/>
      <c r="B34" s="17" t="s">
        <v>840</v>
      </c>
      <c r="C34" s="17" t="s">
        <v>5</v>
      </c>
      <c r="D34" s="22"/>
      <c r="E34" s="22"/>
      <c r="F34" s="28">
        <v>0</v>
      </c>
      <c r="G34" s="77"/>
      <c r="H34" s="28">
        <v>0</v>
      </c>
      <c r="I34" s="17"/>
    </row>
    <row r="35" spans="1:9" ht="17.25" x14ac:dyDescent="0.25">
      <c r="A35" s="17"/>
      <c r="B35" s="17" t="s">
        <v>841</v>
      </c>
      <c r="C35" s="17" t="s">
        <v>31</v>
      </c>
      <c r="D35" s="17"/>
      <c r="E35" s="17"/>
      <c r="F35" s="28">
        <v>0</v>
      </c>
      <c r="G35" s="29"/>
      <c r="H35" s="28">
        <v>0</v>
      </c>
      <c r="I35" s="17"/>
    </row>
    <row r="36" spans="1:9" ht="17.25" hidden="1" x14ac:dyDescent="0.25">
      <c r="A36" s="17"/>
      <c r="B36" s="17" t="s">
        <v>842</v>
      </c>
      <c r="C36" s="17" t="s">
        <v>36</v>
      </c>
      <c r="D36" s="17"/>
      <c r="E36" s="17"/>
      <c r="F36" s="28">
        <v>0</v>
      </c>
      <c r="G36" s="29"/>
      <c r="H36" s="28">
        <v>0</v>
      </c>
      <c r="I36" s="17"/>
    </row>
    <row r="37" spans="1:9" ht="17.25" x14ac:dyDescent="0.25">
      <c r="B37" s="17" t="s">
        <v>842</v>
      </c>
      <c r="C37" s="17" t="s">
        <v>32</v>
      </c>
      <c r="F37" s="28">
        <v>0</v>
      </c>
      <c r="G37" s="29"/>
      <c r="H37" s="28">
        <v>0</v>
      </c>
    </row>
    <row r="38" spans="1:9" ht="17.25" x14ac:dyDescent="0.25">
      <c r="B38" s="17" t="s">
        <v>843</v>
      </c>
      <c r="C38" s="17" t="s">
        <v>33</v>
      </c>
      <c r="F38" s="28">
        <v>0</v>
      </c>
      <c r="G38" s="29"/>
      <c r="H38" s="28">
        <v>0</v>
      </c>
    </row>
    <row r="39" spans="1:9" ht="17.25" x14ac:dyDescent="0.25">
      <c r="B39" s="17" t="s">
        <v>844</v>
      </c>
      <c r="C39" s="17" t="s">
        <v>7</v>
      </c>
      <c r="D39" s="75"/>
      <c r="F39" s="28">
        <v>0</v>
      </c>
      <c r="G39" s="29"/>
      <c r="H39" s="28">
        <v>0</v>
      </c>
    </row>
    <row r="40" spans="1:9" ht="17.25" x14ac:dyDescent="0.25">
      <c r="B40" s="17" t="s">
        <v>845</v>
      </c>
      <c r="C40" s="17" t="s">
        <v>710</v>
      </c>
    </row>
    <row r="43" spans="1:9" ht="17.25" x14ac:dyDescent="0.25">
      <c r="A43"/>
      <c r="B43" s="17"/>
      <c r="C43"/>
      <c r="D43"/>
      <c r="E43"/>
      <c r="F43"/>
      <c r="G43"/>
      <c r="I43"/>
    </row>
    <row r="44" spans="1:9" x14ac:dyDescent="0.2">
      <c r="A44"/>
      <c r="B44"/>
      <c r="C44"/>
      <c r="D44"/>
      <c r="E44"/>
      <c r="F44" t="s">
        <v>6</v>
      </c>
      <c r="G44"/>
      <c r="H44"/>
      <c r="I44"/>
    </row>
    <row r="45" spans="1:9" x14ac:dyDescent="0.2">
      <c r="A45"/>
      <c r="B45" t="s">
        <v>6</v>
      </c>
      <c r="C45"/>
      <c r="D45"/>
      <c r="E45"/>
      <c r="F45"/>
      <c r="G45"/>
      <c r="H45"/>
      <c r="I45"/>
    </row>
    <row r="46" spans="1:9" x14ac:dyDescent="0.2">
      <c r="A46"/>
      <c r="B46" s="62"/>
      <c r="C46" s="62"/>
      <c r="D46" s="62"/>
      <c r="E46" s="62"/>
      <c r="F46" s="62"/>
      <c r="G46"/>
      <c r="H46"/>
      <c r="I46"/>
    </row>
    <row r="47" spans="1:9" x14ac:dyDescent="0.2">
      <c r="A47"/>
      <c r="B47" s="62"/>
      <c r="C47" s="62"/>
      <c r="D47" s="62"/>
      <c r="E47" s="62"/>
      <c r="F47" s="62"/>
      <c r="G47"/>
      <c r="H47"/>
      <c r="I47"/>
    </row>
    <row r="48" spans="1:9" x14ac:dyDescent="0.2">
      <c r="A48"/>
      <c r="B48" s="82"/>
      <c r="C48"/>
      <c r="D48"/>
      <c r="E48"/>
      <c r="F48"/>
      <c r="G48"/>
      <c r="H48"/>
      <c r="I48"/>
    </row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</sheetData>
  <mergeCells count="5">
    <mergeCell ref="A19:I19"/>
    <mergeCell ref="A20:I20"/>
    <mergeCell ref="A2:I2"/>
    <mergeCell ref="A1:I1"/>
    <mergeCell ref="A3:I3"/>
  </mergeCells>
  <phoneticPr fontId="0" type="noConversion"/>
  <conditionalFormatting sqref="C28:C39">
    <cfRule type="expression" dxfId="4" priority="1" stopIfTrue="1">
      <formula>OR($F28&lt;&gt;0,$H28&lt;&gt;0)</formula>
    </cfRule>
  </conditionalFormatting>
  <printOptions horizontalCentered="1"/>
  <pageMargins left="0" right="0" top="1" bottom="0.5" header="0.5" footer="0.25"/>
  <pageSetup scale="86" orientation="portrait" r:id="rId1"/>
  <headerFooter alignWithMargins="0">
    <oddFooter xml:space="preserve">&amp;R &amp;F &amp;D </oddFooter>
  </headerFooter>
  <colBreaks count="1" manualBreakCount="1">
    <brk id="8" max="4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BC64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55" width="8.85546875" customWidth="1"/>
    <col min="56" max="16384" width="9.140625" style="31"/>
  </cols>
  <sheetData>
    <row r="1" spans="1:55" ht="13.5" customHeight="1" x14ac:dyDescent="0.2">
      <c r="A1" s="144" t="s">
        <v>1692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84"/>
    </row>
    <row r="2" spans="1:55" s="1" customFormat="1" ht="13.5" customHeight="1" x14ac:dyDescent="0.2">
      <c r="A2" s="143" t="s">
        <v>2026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13.5" customHeight="1" x14ac:dyDescent="0.2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5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5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5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5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55" s="1" customFormat="1" ht="13.5" customHeight="1" x14ac:dyDescent="0.2">
      <c r="A8" s="129">
        <v>45663</v>
      </c>
      <c r="B8" s="68" t="s">
        <v>2020</v>
      </c>
      <c r="C8" s="7"/>
      <c r="D8" s="68" t="s">
        <v>2020</v>
      </c>
      <c r="E8" s="7"/>
      <c r="F8" s="68" t="s">
        <v>2021</v>
      </c>
      <c r="G8" s="7"/>
      <c r="H8" s="68" t="s">
        <v>2020</v>
      </c>
      <c r="I8" s="7"/>
      <c r="J8" s="68" t="s">
        <v>2020</v>
      </c>
      <c r="K8" s="7"/>
      <c r="L8" s="68" t="s">
        <v>2020</v>
      </c>
      <c r="M8" s="7"/>
      <c r="N8" s="68" t="s">
        <v>2020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</row>
    <row r="9" spans="1:55" s="1" customFormat="1" ht="13.5" customHeight="1" x14ac:dyDescent="0.2">
      <c r="A9" s="129">
        <v>45691</v>
      </c>
      <c r="B9" s="68" t="s">
        <v>2020</v>
      </c>
      <c r="C9" s="7"/>
      <c r="D9" s="68" t="s">
        <v>2020</v>
      </c>
      <c r="E9" s="7"/>
      <c r="F9" s="68" t="s">
        <v>2021</v>
      </c>
      <c r="G9" s="7"/>
      <c r="H9" s="68" t="s">
        <v>2020</v>
      </c>
      <c r="I9" s="7"/>
      <c r="J9" s="68" t="s">
        <v>2020</v>
      </c>
      <c r="K9" s="7"/>
      <c r="L9" s="68" t="s">
        <v>2020</v>
      </c>
      <c r="M9" s="7"/>
      <c r="N9" s="68" t="s">
        <v>2020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</row>
    <row r="10" spans="1:55" s="1" customFormat="1" ht="13.5" customHeight="1" x14ac:dyDescent="0.2">
      <c r="A10" s="129">
        <v>45719</v>
      </c>
      <c r="B10" s="68" t="s">
        <v>2020</v>
      </c>
      <c r="C10" s="7"/>
      <c r="D10" s="68" t="s">
        <v>2020</v>
      </c>
      <c r="E10" s="7"/>
      <c r="F10" s="68" t="s">
        <v>2021</v>
      </c>
      <c r="G10" s="7"/>
      <c r="H10" s="68" t="s">
        <v>2020</v>
      </c>
      <c r="I10" s="7"/>
      <c r="J10" s="68" t="s">
        <v>2020</v>
      </c>
      <c r="K10" s="7"/>
      <c r="L10" s="68" t="s">
        <v>2020</v>
      </c>
      <c r="M10" s="7"/>
      <c r="N10" s="68" t="s">
        <v>2020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</row>
    <row r="11" spans="1:55" s="1" customFormat="1" ht="13.5" customHeight="1" x14ac:dyDescent="0.2">
      <c r="A11" s="129"/>
      <c r="B11" s="68"/>
      <c r="C11" s="7"/>
      <c r="D11" s="68"/>
      <c r="E11" s="7"/>
      <c r="F11" s="68"/>
      <c r="G11" s="7"/>
      <c r="H11" s="68"/>
      <c r="I11" s="7"/>
      <c r="J11" s="68"/>
      <c r="K11" s="7"/>
      <c r="L11" s="68"/>
      <c r="M11" s="7"/>
      <c r="N11" s="68"/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s="1" customFormat="1" ht="13.5" customHeight="1" x14ac:dyDescent="0.2">
      <c r="A12" s="129"/>
      <c r="B12" s="68"/>
      <c r="C12" s="7"/>
      <c r="D12" s="68"/>
      <c r="E12" s="7"/>
      <c r="F12" s="68"/>
      <c r="G12" s="7"/>
      <c r="H12" s="68"/>
      <c r="I12" s="7"/>
      <c r="J12" s="68"/>
      <c r="K12" s="7"/>
      <c r="L12" s="68"/>
      <c r="M12" s="7"/>
      <c r="N12" s="68"/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1:55" s="1" customFormat="1" ht="13.5" customHeight="1" x14ac:dyDescent="0.2">
      <c r="A13" s="129"/>
      <c r="B13" s="68"/>
      <c r="C13" s="7"/>
      <c r="D13" s="68"/>
      <c r="E13" s="7"/>
      <c r="F13" s="68"/>
      <c r="G13" s="7"/>
      <c r="H13" s="68"/>
      <c r="I13" s="7"/>
      <c r="J13" s="68"/>
      <c r="K13" s="7"/>
      <c r="L13" s="68"/>
      <c r="M13" s="7"/>
      <c r="N13" s="68"/>
      <c r="O13" s="86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ht="13.5" customHeight="1" x14ac:dyDescent="0.2">
      <c r="A14" s="129"/>
      <c r="B14" s="68"/>
      <c r="C14" s="7"/>
      <c r="D14" s="68"/>
      <c r="F14" s="68"/>
      <c r="H14" s="68"/>
      <c r="J14" s="68"/>
      <c r="L14" s="68"/>
      <c r="N14" s="68"/>
      <c r="O14" s="88"/>
    </row>
    <row r="15" spans="1:55" ht="13.5" customHeight="1" x14ac:dyDescent="0.2">
      <c r="A15" s="129"/>
      <c r="B15" s="68"/>
      <c r="C15" s="7"/>
      <c r="D15" s="68"/>
      <c r="F15" s="68"/>
      <c r="H15" s="68"/>
      <c r="J15" s="68"/>
      <c r="L15" s="68"/>
      <c r="N15" s="68"/>
      <c r="O15" s="88"/>
    </row>
    <row r="16" spans="1:55" ht="13.5" customHeight="1" x14ac:dyDescent="0.2">
      <c r="A16" s="129"/>
      <c r="B16" s="68"/>
      <c r="C16" s="7"/>
      <c r="D16" s="68"/>
      <c r="F16" s="68"/>
      <c r="H16" s="68"/>
      <c r="J16" s="68"/>
      <c r="L16" s="68"/>
      <c r="N16" s="68"/>
      <c r="O16" s="88"/>
    </row>
    <row r="17" spans="1:55" ht="13.5" customHeight="1" x14ac:dyDescent="0.2">
      <c r="A17" s="129"/>
      <c r="B17" s="68"/>
      <c r="C17" s="7"/>
      <c r="D17" s="68"/>
      <c r="F17" s="68"/>
      <c r="H17" s="68"/>
      <c r="J17" s="68"/>
      <c r="L17" s="68"/>
      <c r="N17" s="68"/>
      <c r="O17" s="88"/>
    </row>
    <row r="18" spans="1:55" ht="13.5" customHeight="1" x14ac:dyDescent="0.2">
      <c r="A18" s="129"/>
      <c r="B18" s="68"/>
      <c r="C18" s="7"/>
      <c r="D18" s="68"/>
      <c r="F18" s="68"/>
      <c r="H18" s="68"/>
      <c r="J18" s="68"/>
      <c r="L18" s="68"/>
      <c r="N18" s="68"/>
      <c r="O18" s="87"/>
    </row>
    <row r="19" spans="1:55" ht="13.5" customHeight="1" x14ac:dyDescent="0.2">
      <c r="A19" s="129"/>
      <c r="B19" s="68"/>
      <c r="C19" s="7"/>
      <c r="D19" s="68"/>
      <c r="F19" s="68"/>
      <c r="H19" s="68"/>
      <c r="J19" s="68"/>
      <c r="L19" s="68"/>
      <c r="N19" s="68"/>
      <c r="O19" s="88"/>
    </row>
    <row r="20" spans="1:55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5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5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55" ht="13.5" customHeight="1" x14ac:dyDescent="0.25">
      <c r="A23" s="13" t="s">
        <v>35</v>
      </c>
      <c r="B23" s="126">
        <v>100</v>
      </c>
      <c r="C23" s="7"/>
      <c r="D23" s="126">
        <v>100</v>
      </c>
      <c r="F23" s="126">
        <v>100</v>
      </c>
      <c r="H23" s="126">
        <v>100</v>
      </c>
      <c r="J23" s="126">
        <v>100</v>
      </c>
      <c r="L23" s="126">
        <v>100</v>
      </c>
      <c r="N23" s="126">
        <v>100</v>
      </c>
    </row>
    <row r="24" spans="1:5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5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55" ht="13.5" customHeight="1" x14ac:dyDescent="0.2">
      <c r="A26" s="13" t="s">
        <v>23</v>
      </c>
      <c r="B26" s="127">
        <v>22</v>
      </c>
      <c r="C26" s="7"/>
      <c r="D26" s="127">
        <v>24</v>
      </c>
      <c r="F26" s="127">
        <v>18</v>
      </c>
      <c r="H26" s="127">
        <v>22</v>
      </c>
      <c r="J26" s="127">
        <v>15</v>
      </c>
      <c r="L26" s="127">
        <v>23</v>
      </c>
      <c r="N26" s="127">
        <v>16</v>
      </c>
    </row>
    <row r="27" spans="1:5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5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55" s="14" customFormat="1" ht="13.5" customHeight="1" x14ac:dyDescent="0.2">
      <c r="A29" s="78" t="s">
        <v>24</v>
      </c>
      <c r="B29" s="68">
        <v>3</v>
      </c>
      <c r="C29" s="68"/>
      <c r="D29" s="68">
        <v>3</v>
      </c>
      <c r="E29" s="68"/>
      <c r="F29" s="68">
        <v>3</v>
      </c>
      <c r="G29" s="68"/>
      <c r="H29" s="68">
        <v>3</v>
      </c>
      <c r="I29" s="68"/>
      <c r="J29" s="68">
        <v>3</v>
      </c>
      <c r="K29" s="68"/>
      <c r="L29" s="68">
        <v>3</v>
      </c>
      <c r="M29" s="68"/>
      <c r="N29" s="68">
        <v>3</v>
      </c>
      <c r="O29" s="7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</row>
    <row r="30" spans="1:55" s="14" customFormat="1" ht="13.5" customHeight="1" x14ac:dyDescent="0.2">
      <c r="A30" s="13" t="s">
        <v>25</v>
      </c>
      <c r="B30" s="68" t="s">
        <v>2020</v>
      </c>
      <c r="C30" s="7"/>
      <c r="D30" s="68" t="s">
        <v>2020</v>
      </c>
      <c r="E30" s="7"/>
      <c r="F30" s="68" t="s">
        <v>2021</v>
      </c>
      <c r="G30" s="7"/>
      <c r="H30" s="68" t="s">
        <v>2020</v>
      </c>
      <c r="I30" s="7"/>
      <c r="J30" s="68" t="s">
        <v>2020</v>
      </c>
      <c r="K30" s="7"/>
      <c r="L30" s="68" t="s">
        <v>2020</v>
      </c>
      <c r="M30" s="7"/>
      <c r="N30" s="68" t="s">
        <v>2020</v>
      </c>
      <c r="O30" s="1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</row>
    <row r="31" spans="1:55" s="14" customFormat="1" ht="13.5" customHeight="1" x14ac:dyDescent="0.2">
      <c r="A31" s="13" t="s">
        <v>26</v>
      </c>
      <c r="B31" s="68" t="s">
        <v>1588</v>
      </c>
      <c r="C31" s="7"/>
      <c r="D31" s="68" t="s">
        <v>1588</v>
      </c>
      <c r="E31" s="7"/>
      <c r="F31" s="68" t="s">
        <v>1588</v>
      </c>
      <c r="G31" s="7"/>
      <c r="H31" s="68" t="s">
        <v>1588</v>
      </c>
      <c r="I31" s="7"/>
      <c r="J31" s="68" t="s">
        <v>1588</v>
      </c>
      <c r="K31" s="7"/>
      <c r="L31" s="68" t="s">
        <v>1588</v>
      </c>
      <c r="M31" s="7"/>
      <c r="N31" s="68" t="s">
        <v>1588</v>
      </c>
      <c r="O31" s="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</row>
    <row r="32" spans="1:55" s="14" customFormat="1" ht="13.5" customHeight="1" x14ac:dyDescent="0.2">
      <c r="A32" s="13" t="s">
        <v>27</v>
      </c>
      <c r="B32" s="68" t="s">
        <v>2020</v>
      </c>
      <c r="C32" s="7"/>
      <c r="D32" s="68" t="s">
        <v>2020</v>
      </c>
      <c r="E32" s="7"/>
      <c r="F32" s="68" t="s">
        <v>2021</v>
      </c>
      <c r="G32" s="7"/>
      <c r="H32" s="68" t="s">
        <v>2020</v>
      </c>
      <c r="I32" s="7"/>
      <c r="J32" s="68" t="s">
        <v>2020</v>
      </c>
      <c r="K32" s="7"/>
      <c r="L32" s="68" t="s">
        <v>2020</v>
      </c>
      <c r="M32" s="7"/>
      <c r="N32" s="68" t="s">
        <v>2020</v>
      </c>
      <c r="O32" s="1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</row>
    <row r="33" spans="1:55" s="14" customFormat="1" ht="13.5" customHeight="1" x14ac:dyDescent="0.2">
      <c r="A33" s="13"/>
      <c r="B33" s="61"/>
      <c r="C33" s="63"/>
      <c r="D33" s="61"/>
      <c r="E33" s="63"/>
      <c r="F33" s="61"/>
      <c r="G33" s="63"/>
      <c r="H33" s="61"/>
      <c r="I33" s="63"/>
      <c r="J33" s="61"/>
      <c r="K33" s="63"/>
      <c r="L33" s="61"/>
      <c r="M33" s="63"/>
      <c r="N33" s="61"/>
      <c r="O33" s="1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</row>
    <row r="34" spans="1:55" s="14" customFormat="1" ht="13.5" customHeight="1" x14ac:dyDescent="0.2">
      <c r="A34" s="13"/>
      <c r="B34" s="61"/>
      <c r="C34" s="63"/>
      <c r="D34" s="61"/>
      <c r="E34" s="63"/>
      <c r="F34" s="61"/>
      <c r="G34" s="63"/>
      <c r="H34" s="61"/>
      <c r="I34" s="63"/>
      <c r="J34" s="61"/>
      <c r="K34" s="63"/>
      <c r="L34" s="61"/>
      <c r="M34" s="63"/>
      <c r="N34" s="61"/>
      <c r="O34" s="1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</row>
    <row r="35" spans="1:55" s="14" customFormat="1" ht="13.5" customHeight="1" x14ac:dyDescent="0.2">
      <c r="A35" s="122" t="s">
        <v>1891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2"/>
      <c r="O35" s="1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</row>
    <row r="36" spans="1:55" s="14" customFormat="1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</row>
    <row r="37" spans="1:55" s="14" customFormat="1" ht="13.5" customHeight="1" x14ac:dyDescent="0.2">
      <c r="A37" s="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1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</row>
    <row r="38" spans="1:55" s="14" customFormat="1" ht="13.5" customHeight="1" x14ac:dyDescent="0.2">
      <c r="A38" s="6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1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</row>
    <row r="39" spans="1:55" s="14" customFormat="1" ht="13.5" customHeight="1" x14ac:dyDescent="0.2">
      <c r="A39" s="1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1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</row>
    <row r="40" spans="1:55" s="14" customFormat="1" ht="13.5" customHeight="1" x14ac:dyDescent="0.2">
      <c r="A40" s="124" t="s">
        <v>2019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1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</row>
    <row r="41" spans="1:55" ht="13.5" customHeight="1" x14ac:dyDescent="0.2">
      <c r="A41" s="124"/>
      <c r="B41" s="7"/>
      <c r="C41" s="7"/>
      <c r="D41" s="7"/>
      <c r="F41" s="7"/>
      <c r="H41" s="7"/>
      <c r="J41" s="7"/>
      <c r="L41" s="7"/>
      <c r="N41" s="7"/>
    </row>
    <row r="42" spans="1:55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55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55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55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55" ht="13.5" customHeight="1" x14ac:dyDescent="0.2">
      <c r="A46" s="67" t="s">
        <v>25</v>
      </c>
      <c r="B46" s="63" t="s">
        <v>1678</v>
      </c>
      <c r="C46" s="63"/>
      <c r="D46" s="63" t="s">
        <v>1678</v>
      </c>
      <c r="E46" s="63"/>
      <c r="F46" s="63" t="s">
        <v>1678</v>
      </c>
      <c r="G46" s="63"/>
      <c r="H46" s="63" t="s">
        <v>1678</v>
      </c>
      <c r="I46" s="63"/>
      <c r="J46" s="63" t="s">
        <v>1678</v>
      </c>
      <c r="K46" s="63"/>
      <c r="L46" s="63" t="s">
        <v>1678</v>
      </c>
      <c r="M46" s="63"/>
      <c r="N46" s="63" t="s">
        <v>1678</v>
      </c>
    </row>
    <row r="47" spans="1:55" ht="13.5" customHeight="1" x14ac:dyDescent="0.2">
      <c r="A47" s="67" t="s">
        <v>26</v>
      </c>
      <c r="B47" s="63" t="s">
        <v>1588</v>
      </c>
      <c r="C47" s="63"/>
      <c r="D47" s="63" t="s">
        <v>1588</v>
      </c>
      <c r="E47" s="63"/>
      <c r="F47" s="63" t="s">
        <v>1588</v>
      </c>
      <c r="G47" s="63"/>
      <c r="H47" s="63" t="s">
        <v>1588</v>
      </c>
      <c r="I47" s="63"/>
      <c r="J47" s="63" t="s">
        <v>1588</v>
      </c>
      <c r="K47" s="63"/>
      <c r="L47" s="63" t="s">
        <v>1588</v>
      </c>
      <c r="M47" s="63"/>
      <c r="N47" s="63" t="s">
        <v>1588</v>
      </c>
    </row>
    <row r="48" spans="1:55" ht="13.5" customHeight="1" x14ac:dyDescent="0.2">
      <c r="A48" s="67" t="s">
        <v>27</v>
      </c>
      <c r="B48" s="63" t="s">
        <v>1678</v>
      </c>
      <c r="C48" s="63"/>
      <c r="D48" s="63" t="s">
        <v>1678</v>
      </c>
      <c r="E48" s="63"/>
      <c r="F48" s="63" t="s">
        <v>1678</v>
      </c>
      <c r="G48" s="63"/>
      <c r="H48" s="63" t="s">
        <v>1678</v>
      </c>
      <c r="I48" s="63"/>
      <c r="J48" s="63" t="s">
        <v>1678</v>
      </c>
      <c r="K48" s="63"/>
      <c r="L48" s="63" t="s">
        <v>1678</v>
      </c>
      <c r="M48" s="63"/>
      <c r="N48" s="63" t="s">
        <v>1678</v>
      </c>
    </row>
    <row r="49" spans="1:14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>
      <c r="B50" s="7"/>
      <c r="C50" s="7"/>
      <c r="D50" s="7"/>
      <c r="F50" s="7"/>
      <c r="H50" s="7"/>
      <c r="J50" s="7"/>
      <c r="L50" s="7"/>
      <c r="N50" s="7"/>
    </row>
    <row r="51" spans="1:14" x14ac:dyDescent="0.2">
      <c r="A51" s="64"/>
      <c r="B51" s="7"/>
      <c r="C51" s="7"/>
      <c r="D51" s="7"/>
      <c r="F51" s="7"/>
      <c r="H51" s="7"/>
      <c r="J51" s="7"/>
      <c r="L51" s="7"/>
      <c r="N51" s="7"/>
    </row>
    <row r="52" spans="1:14" x14ac:dyDescent="0.2">
      <c r="A52" s="64"/>
      <c r="B52" s="7"/>
      <c r="C52" s="7"/>
      <c r="D52" s="7"/>
      <c r="F52" s="7"/>
      <c r="H52" s="7"/>
      <c r="J52" s="7"/>
      <c r="L52" s="7"/>
      <c r="N52" s="7"/>
    </row>
    <row r="53" spans="1:14" x14ac:dyDescent="0.2">
      <c r="A53" s="64"/>
      <c r="B53" s="7"/>
      <c r="C53" s="7"/>
      <c r="D53" s="7"/>
      <c r="F53" s="7"/>
      <c r="H53" s="7"/>
      <c r="J53" s="7"/>
      <c r="L53" s="7"/>
      <c r="N53" s="7"/>
    </row>
    <row r="54" spans="1:14" x14ac:dyDescent="0.2">
      <c r="A54" s="64"/>
      <c r="B54" s="7"/>
      <c r="C54" s="7"/>
      <c r="D54" s="7"/>
      <c r="F54" s="7"/>
      <c r="H54" s="7"/>
      <c r="J54" s="7"/>
      <c r="L54" s="7"/>
      <c r="N54" s="7"/>
    </row>
    <row r="55" spans="1:14" x14ac:dyDescent="0.2">
      <c r="A55" s="64"/>
      <c r="B55" s="7"/>
      <c r="C55" s="7"/>
      <c r="D55" s="7"/>
      <c r="F55" s="7"/>
      <c r="H55" s="7"/>
      <c r="J55" s="7"/>
      <c r="L55" s="7"/>
      <c r="N55" s="7"/>
    </row>
    <row r="56" spans="1:14" x14ac:dyDescent="0.2">
      <c r="B56" s="7"/>
      <c r="C56" s="7"/>
      <c r="D56" s="7"/>
      <c r="F56" s="7"/>
      <c r="H56" s="7"/>
      <c r="J56" s="7"/>
      <c r="L56" s="7"/>
      <c r="N56" s="7"/>
    </row>
    <row r="57" spans="1:14" x14ac:dyDescent="0.2">
      <c r="B57" s="7"/>
      <c r="C57" s="7"/>
      <c r="D57" s="7"/>
      <c r="F57" s="7"/>
      <c r="H57" s="7"/>
      <c r="J57" s="7"/>
      <c r="L57" s="7"/>
      <c r="N57" s="7"/>
    </row>
    <row r="58" spans="1:14" x14ac:dyDescent="0.2">
      <c r="A58" s="64"/>
      <c r="B58" s="7"/>
      <c r="C58" s="7"/>
      <c r="D58" s="7"/>
      <c r="F58" s="7"/>
      <c r="H58" s="7"/>
      <c r="J58" s="7"/>
      <c r="L58" s="7"/>
      <c r="N58" s="7"/>
    </row>
    <row r="59" spans="1:14" x14ac:dyDescent="0.2">
      <c r="B59" s="7"/>
      <c r="C59" s="7"/>
      <c r="D59" s="7"/>
      <c r="F59" s="7"/>
      <c r="H59" s="7"/>
      <c r="J59" s="7"/>
      <c r="L59" s="7"/>
      <c r="N59" s="7"/>
    </row>
    <row r="60" spans="1:14" x14ac:dyDescent="0.2">
      <c r="B60" s="7"/>
      <c r="C60" s="7"/>
      <c r="D60" s="7"/>
      <c r="F60" s="7"/>
      <c r="H60" s="7"/>
      <c r="J60" s="7"/>
      <c r="L60" s="7"/>
      <c r="N60" s="7"/>
    </row>
    <row r="64" spans="1:14" x14ac:dyDescent="0.2">
      <c r="A64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Available&amp;C8 - Selenium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H123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34" width="8.85546875" customWidth="1"/>
    <col min="35" max="16384" width="9.140625" style="31"/>
  </cols>
  <sheetData>
    <row r="1" spans="1:34" ht="13.5" customHeight="1" x14ac:dyDescent="0.2">
      <c r="A1" s="144" t="s">
        <v>1693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84"/>
    </row>
    <row r="2" spans="1:34" s="1" customFormat="1" ht="13.5" customHeight="1" x14ac:dyDescent="0.2">
      <c r="A2" s="143" t="s">
        <v>2026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4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4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4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4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4" s="1" customFormat="1" ht="13.5" customHeight="1" x14ac:dyDescent="0.2">
      <c r="A8" s="138">
        <v>45663</v>
      </c>
      <c r="B8" s="136">
        <v>524</v>
      </c>
      <c r="C8" s="137"/>
      <c r="D8" s="137">
        <v>639</v>
      </c>
      <c r="E8" s="137"/>
      <c r="F8" s="137">
        <v>383</v>
      </c>
      <c r="G8" s="137"/>
      <c r="H8" s="137">
        <v>750</v>
      </c>
      <c r="I8" s="137"/>
      <c r="J8" s="137">
        <v>423</v>
      </c>
      <c r="K8" s="137"/>
      <c r="L8" s="137">
        <v>679</v>
      </c>
      <c r="M8" s="137"/>
      <c r="N8" s="137">
        <v>417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" customFormat="1" ht="13.5" customHeight="1" x14ac:dyDescent="0.2">
      <c r="A9" s="129">
        <v>45691</v>
      </c>
      <c r="B9" s="7">
        <v>683</v>
      </c>
      <c r="C9" s="7"/>
      <c r="D9" s="7">
        <v>708</v>
      </c>
      <c r="E9" s="7"/>
      <c r="F9" s="7">
        <v>433</v>
      </c>
      <c r="G9" s="7"/>
      <c r="H9" s="7">
        <v>909</v>
      </c>
      <c r="I9" s="7"/>
      <c r="J9" s="7">
        <v>477</v>
      </c>
      <c r="K9" s="7"/>
      <c r="L9" s="7">
        <v>1316</v>
      </c>
      <c r="M9" s="7"/>
      <c r="N9" s="7">
        <v>513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" customFormat="1" ht="13.5" customHeight="1" x14ac:dyDescent="0.2">
      <c r="A10" s="129">
        <v>45719</v>
      </c>
      <c r="B10" s="7">
        <v>648</v>
      </c>
      <c r="C10" s="7"/>
      <c r="D10" s="7">
        <v>634</v>
      </c>
      <c r="E10" s="7"/>
      <c r="F10" s="7">
        <v>314</v>
      </c>
      <c r="G10" s="7"/>
      <c r="H10" s="7">
        <v>819</v>
      </c>
      <c r="I10" s="7"/>
      <c r="J10" s="7">
        <v>465</v>
      </c>
      <c r="K10" s="7"/>
      <c r="L10" s="7">
        <v>766</v>
      </c>
      <c r="M10" s="7"/>
      <c r="N10" s="7">
        <v>380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" customFormat="1" ht="13.5" customHeight="1" x14ac:dyDescent="0.2">
      <c r="A11" s="12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" customFormat="1" ht="13.5" customHeight="1" x14ac:dyDescent="0.2">
      <c r="A12" s="12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3.5" customHeight="1" x14ac:dyDescent="0.2">
      <c r="A13" s="129"/>
      <c r="B13" s="7"/>
      <c r="C13" s="7"/>
      <c r="D13" s="7"/>
      <c r="F13" s="7"/>
      <c r="H13" s="7"/>
      <c r="J13" s="7"/>
      <c r="L13" s="7"/>
      <c r="N13" s="7"/>
      <c r="O13" s="86"/>
    </row>
    <row r="14" spans="1:34" ht="13.5" customHeight="1" x14ac:dyDescent="0.2">
      <c r="A14" s="129"/>
      <c r="B14" s="7"/>
      <c r="C14" s="7"/>
      <c r="D14" s="7"/>
      <c r="F14" s="7"/>
      <c r="H14" s="7"/>
      <c r="J14" s="7"/>
      <c r="L14" s="7"/>
      <c r="N14" s="7"/>
      <c r="O14" s="88"/>
    </row>
    <row r="15" spans="1:34" ht="13.5" customHeight="1" x14ac:dyDescent="0.2">
      <c r="A15" s="129"/>
      <c r="B15" s="7"/>
      <c r="C15" s="7"/>
      <c r="D15" s="7"/>
      <c r="F15" s="7"/>
      <c r="H15" s="7"/>
      <c r="J15" s="7"/>
      <c r="L15" s="7"/>
      <c r="N15" s="7"/>
      <c r="O15" s="88"/>
    </row>
    <row r="16" spans="1:34" ht="13.5" customHeight="1" x14ac:dyDescent="0.2">
      <c r="A16" s="129"/>
      <c r="B16" s="7"/>
      <c r="C16" s="7"/>
      <c r="D16" s="7"/>
      <c r="F16" s="7"/>
      <c r="H16" s="7"/>
      <c r="J16" s="7"/>
      <c r="L16" s="7"/>
      <c r="N16" s="7"/>
      <c r="O16" s="88"/>
    </row>
    <row r="17" spans="1:34" ht="13.5" customHeight="1" x14ac:dyDescent="0.2">
      <c r="A17" s="129"/>
      <c r="B17" s="7"/>
      <c r="C17" s="7"/>
      <c r="D17" s="7"/>
      <c r="F17" s="7"/>
      <c r="H17" s="7"/>
      <c r="J17" s="7"/>
      <c r="L17" s="7"/>
      <c r="N17" s="7"/>
      <c r="O17" s="88"/>
    </row>
    <row r="18" spans="1:34" ht="13.5" customHeight="1" x14ac:dyDescent="0.2">
      <c r="A18" s="129"/>
      <c r="B18" s="7"/>
      <c r="C18" s="7"/>
      <c r="D18" s="7"/>
      <c r="F18" s="7"/>
      <c r="H18" s="7"/>
      <c r="J18" s="7"/>
      <c r="L18" s="7"/>
      <c r="N18" s="7"/>
      <c r="O18" s="87"/>
    </row>
    <row r="19" spans="1:34" ht="13.5" customHeight="1" x14ac:dyDescent="0.2">
      <c r="A19" s="129"/>
      <c r="B19" s="7"/>
      <c r="C19" s="7"/>
      <c r="D19" s="7"/>
      <c r="F19" s="7"/>
      <c r="H19" s="7"/>
      <c r="J19" s="7"/>
      <c r="L19" s="7"/>
      <c r="N19" s="7"/>
      <c r="O19" s="88"/>
    </row>
    <row r="20" spans="1:34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34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34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34" ht="13.5" customHeight="1" x14ac:dyDescent="0.25">
      <c r="A23" s="13" t="s">
        <v>35</v>
      </c>
      <c r="B23" s="126">
        <v>2800</v>
      </c>
      <c r="C23" s="7"/>
      <c r="D23" s="126">
        <v>2800</v>
      </c>
      <c r="F23" s="126">
        <v>2800</v>
      </c>
      <c r="H23" s="126">
        <v>2800</v>
      </c>
      <c r="J23" s="126">
        <v>2800</v>
      </c>
      <c r="L23" s="126">
        <v>2800</v>
      </c>
      <c r="N23" s="126">
        <v>2800</v>
      </c>
    </row>
    <row r="24" spans="1:34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34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34" ht="13.5" customHeight="1" x14ac:dyDescent="0.2">
      <c r="A26" s="13" t="s">
        <v>23</v>
      </c>
      <c r="B26" s="127">
        <v>1691</v>
      </c>
      <c r="C26" s="7"/>
      <c r="D26" s="127">
        <v>1909</v>
      </c>
      <c r="F26" s="127">
        <v>1468</v>
      </c>
      <c r="H26" s="127">
        <v>1691</v>
      </c>
      <c r="J26" s="127">
        <v>1135</v>
      </c>
      <c r="L26" s="127">
        <v>1787</v>
      </c>
      <c r="N26" s="127">
        <v>1234</v>
      </c>
    </row>
    <row r="27" spans="1:34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34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34" s="14" customFormat="1" ht="13.5" customHeight="1" x14ac:dyDescent="0.2">
      <c r="A29" s="78" t="s">
        <v>24</v>
      </c>
      <c r="B29" s="68">
        <v>3</v>
      </c>
      <c r="C29" s="68"/>
      <c r="D29" s="68">
        <v>3</v>
      </c>
      <c r="E29" s="68"/>
      <c r="F29" s="68">
        <v>3</v>
      </c>
      <c r="G29" s="68"/>
      <c r="H29" s="68">
        <v>3</v>
      </c>
      <c r="I29" s="68"/>
      <c r="J29" s="68">
        <v>3</v>
      </c>
      <c r="K29" s="68"/>
      <c r="L29" s="68">
        <v>3</v>
      </c>
      <c r="M29" s="68"/>
      <c r="N29" s="68">
        <v>3</v>
      </c>
      <c r="O29" s="7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4" customFormat="1" ht="13.5" customHeight="1" x14ac:dyDescent="0.2">
      <c r="A30" s="13" t="s">
        <v>25</v>
      </c>
      <c r="B30" s="136">
        <v>524</v>
      </c>
      <c r="C30" s="137"/>
      <c r="D30" s="137">
        <v>634</v>
      </c>
      <c r="E30" s="137"/>
      <c r="F30" s="137">
        <v>314</v>
      </c>
      <c r="G30" s="137"/>
      <c r="H30" s="137">
        <v>750</v>
      </c>
      <c r="I30" s="137"/>
      <c r="J30" s="137">
        <v>423</v>
      </c>
      <c r="K30" s="137"/>
      <c r="L30" s="137">
        <v>679</v>
      </c>
      <c r="M30" s="137"/>
      <c r="N30" s="137">
        <v>380</v>
      </c>
      <c r="O30" s="1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4" customFormat="1" ht="13.5" customHeight="1" x14ac:dyDescent="0.2">
      <c r="A31" s="13" t="s">
        <v>26</v>
      </c>
      <c r="B31" s="136">
        <v>618</v>
      </c>
      <c r="C31" s="137"/>
      <c r="D31" s="137">
        <v>660</v>
      </c>
      <c r="E31" s="137"/>
      <c r="F31" s="137">
        <v>377</v>
      </c>
      <c r="G31" s="137"/>
      <c r="H31" s="137">
        <v>826</v>
      </c>
      <c r="I31" s="137"/>
      <c r="J31" s="137">
        <v>455</v>
      </c>
      <c r="K31" s="137"/>
      <c r="L31" s="137">
        <v>920</v>
      </c>
      <c r="M31" s="137"/>
      <c r="N31" s="137">
        <v>437</v>
      </c>
      <c r="O31" s="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4" customFormat="1" ht="13.5" customHeight="1" x14ac:dyDescent="0.2">
      <c r="A32" s="13" t="s">
        <v>27</v>
      </c>
      <c r="B32" s="136">
        <v>683</v>
      </c>
      <c r="C32" s="137"/>
      <c r="D32" s="137">
        <v>708</v>
      </c>
      <c r="E32" s="137"/>
      <c r="F32" s="137">
        <v>433</v>
      </c>
      <c r="G32" s="137"/>
      <c r="H32" s="137">
        <v>909</v>
      </c>
      <c r="I32" s="137"/>
      <c r="J32" s="137">
        <v>477</v>
      </c>
      <c r="K32" s="137"/>
      <c r="L32" s="137">
        <v>1316</v>
      </c>
      <c r="M32" s="137"/>
      <c r="N32" s="137">
        <v>513</v>
      </c>
      <c r="O32" s="1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4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A37" s="12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A39" s="64"/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64"/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65" t="s">
        <v>2019</v>
      </c>
      <c r="B42" s="7"/>
      <c r="C42" s="7"/>
      <c r="D42" s="7"/>
      <c r="F42" s="7"/>
      <c r="H42" s="7"/>
      <c r="J42" s="7"/>
      <c r="L42" s="7"/>
      <c r="N42" s="7"/>
    </row>
    <row r="43" spans="1:14" ht="13.5" customHeight="1" x14ac:dyDescent="0.2">
      <c r="A43" s="65"/>
      <c r="B43" s="7"/>
      <c r="C43" s="7"/>
      <c r="D43" s="7"/>
      <c r="F43" s="7"/>
      <c r="H43" s="7"/>
      <c r="J43" s="7"/>
      <c r="L43" s="7"/>
      <c r="N43" s="7"/>
    </row>
    <row r="44" spans="1:14" ht="13.5" customHeight="1" x14ac:dyDescent="0.2">
      <c r="A44" s="73" t="s">
        <v>1682</v>
      </c>
      <c r="B44" s="68">
        <v>0</v>
      </c>
      <c r="C44" s="68"/>
      <c r="D44" s="68">
        <v>0</v>
      </c>
      <c r="E44" s="68"/>
      <c r="F44" s="68">
        <v>0</v>
      </c>
      <c r="G44" s="68"/>
      <c r="H44" s="68">
        <v>0</v>
      </c>
      <c r="I44" s="68"/>
      <c r="J44" s="68">
        <v>0</v>
      </c>
      <c r="K44" s="68"/>
      <c r="L44" s="68">
        <v>0</v>
      </c>
      <c r="M44" s="68"/>
      <c r="N44" s="68">
        <v>0</v>
      </c>
    </row>
    <row r="45" spans="1:14" ht="13.5" customHeight="1" x14ac:dyDescent="0.2">
      <c r="A45" s="73" t="s">
        <v>1683</v>
      </c>
      <c r="B45" s="68">
        <v>0</v>
      </c>
      <c r="C45" s="68"/>
      <c r="D45" s="68">
        <v>0</v>
      </c>
      <c r="E45" s="68"/>
      <c r="F45" s="139">
        <v>1</v>
      </c>
      <c r="G45" s="68"/>
      <c r="H45" s="68">
        <v>0</v>
      </c>
      <c r="I45" s="68"/>
      <c r="J45" s="68">
        <v>0</v>
      </c>
      <c r="K45" s="68"/>
      <c r="L45" s="68">
        <v>0</v>
      </c>
      <c r="M45" s="68"/>
      <c r="N45" s="68">
        <v>0</v>
      </c>
    </row>
    <row r="46" spans="1:14" ht="13.5" customHeight="1" x14ac:dyDescent="0.2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</row>
    <row r="47" spans="1:14" ht="13.5" customHeight="1" x14ac:dyDescent="0.2">
      <c r="A47" s="67" t="s">
        <v>24</v>
      </c>
      <c r="B47" s="68">
        <v>12</v>
      </c>
      <c r="C47" s="68"/>
      <c r="D47" s="68">
        <v>12</v>
      </c>
      <c r="E47" s="54"/>
      <c r="F47" s="68">
        <v>12</v>
      </c>
      <c r="G47" s="54"/>
      <c r="H47" s="68">
        <v>12</v>
      </c>
      <c r="I47" s="54"/>
      <c r="J47" s="68">
        <v>12</v>
      </c>
      <c r="K47" s="54"/>
      <c r="L47" s="68">
        <v>12</v>
      </c>
      <c r="M47" s="54"/>
      <c r="N47" s="68">
        <v>12</v>
      </c>
    </row>
    <row r="48" spans="1:14" ht="13.5" customHeight="1" x14ac:dyDescent="0.2">
      <c r="A48" s="67" t="s">
        <v>25</v>
      </c>
      <c r="B48" s="63">
        <v>554</v>
      </c>
      <c r="C48" s="63"/>
      <c r="D48" s="63">
        <v>742</v>
      </c>
      <c r="E48" s="63"/>
      <c r="F48" s="63">
        <v>322</v>
      </c>
      <c r="G48" s="63"/>
      <c r="H48" s="63">
        <v>776</v>
      </c>
      <c r="I48" s="63"/>
      <c r="J48" s="63">
        <v>403</v>
      </c>
      <c r="K48" s="63"/>
      <c r="L48" s="63">
        <v>701</v>
      </c>
      <c r="M48" s="63"/>
      <c r="N48" s="63">
        <v>443</v>
      </c>
    </row>
    <row r="49" spans="1:15" ht="13.5" customHeight="1" x14ac:dyDescent="0.2">
      <c r="A49" s="67" t="s">
        <v>26</v>
      </c>
      <c r="B49" s="63">
        <v>662.58333333333337</v>
      </c>
      <c r="C49" s="63"/>
      <c r="D49" s="63">
        <v>785.83333333333337</v>
      </c>
      <c r="E49" s="63"/>
      <c r="F49" s="63">
        <v>617.41666666666663</v>
      </c>
      <c r="G49" s="63"/>
      <c r="H49" s="63">
        <v>877.08333333333337</v>
      </c>
      <c r="I49" s="63"/>
      <c r="J49" s="63">
        <v>525.5</v>
      </c>
      <c r="K49" s="63"/>
      <c r="L49" s="63">
        <v>834.41666666666663</v>
      </c>
      <c r="M49" s="63"/>
      <c r="N49" s="63">
        <v>554.25</v>
      </c>
    </row>
    <row r="50" spans="1:15" ht="13.5" customHeight="1" x14ac:dyDescent="0.2">
      <c r="A50" s="67" t="s">
        <v>27</v>
      </c>
      <c r="B50" s="63">
        <v>806</v>
      </c>
      <c r="C50" s="63"/>
      <c r="D50" s="63">
        <v>853</v>
      </c>
      <c r="E50" s="63"/>
      <c r="F50" s="63">
        <v>2126</v>
      </c>
      <c r="G50" s="63"/>
      <c r="H50" s="63">
        <v>993</v>
      </c>
      <c r="I50" s="63"/>
      <c r="J50" s="63">
        <v>616</v>
      </c>
      <c r="K50" s="63"/>
      <c r="L50" s="63">
        <v>947</v>
      </c>
      <c r="M50" s="63"/>
      <c r="N50" s="63">
        <v>672</v>
      </c>
    </row>
    <row r="51" spans="1:15" ht="13.5" customHeight="1" x14ac:dyDescent="0.2">
      <c r="B51" s="7"/>
      <c r="C51" s="7"/>
      <c r="D51" s="7"/>
      <c r="F51" s="7"/>
      <c r="H51" s="7"/>
      <c r="J51" s="7"/>
      <c r="L51" s="7"/>
      <c r="N51" s="7"/>
    </row>
    <row r="52" spans="1:15" ht="13.5" customHeight="1" x14ac:dyDescent="0.2">
      <c r="B52" s="7"/>
      <c r="C52" s="7"/>
      <c r="D52" s="7"/>
      <c r="F52" s="7"/>
      <c r="H52" s="7"/>
      <c r="J52" s="7"/>
      <c r="L52" s="7"/>
      <c r="N52" s="7"/>
    </row>
    <row r="53" spans="1:15" x14ac:dyDescent="0.2">
      <c r="A53" s="64"/>
      <c r="B53" s="7"/>
      <c r="C53" s="7"/>
      <c r="D53" s="7"/>
      <c r="F53" s="7"/>
      <c r="H53" s="7"/>
      <c r="J53" s="7"/>
      <c r="L53" s="7"/>
      <c r="N53" s="7"/>
    </row>
    <row r="54" spans="1:15" x14ac:dyDescent="0.2">
      <c r="A54" s="64"/>
      <c r="B54" s="7"/>
      <c r="C54" s="7"/>
      <c r="D54" s="7"/>
      <c r="F54" s="7"/>
      <c r="H54" s="7"/>
      <c r="J54" s="7"/>
      <c r="L54" s="7"/>
      <c r="N54" s="7"/>
    </row>
    <row r="55" spans="1:15" x14ac:dyDescent="0.2">
      <c r="A55" s="64"/>
      <c r="B55" s="7"/>
      <c r="C55" s="7"/>
      <c r="D55" s="7"/>
      <c r="F55" s="7"/>
      <c r="H55" s="7"/>
      <c r="J55" s="7"/>
      <c r="L55" s="7"/>
      <c r="N55" s="7"/>
    </row>
    <row r="56" spans="1:15" x14ac:dyDescent="0.2">
      <c r="A56" s="64"/>
      <c r="B56" s="7"/>
      <c r="C56" s="7"/>
      <c r="D56" s="7"/>
      <c r="F56" s="7"/>
      <c r="H56" s="7"/>
      <c r="J56" s="7"/>
      <c r="L56" s="7"/>
      <c r="N56" s="7"/>
    </row>
    <row r="57" spans="1:15" x14ac:dyDescent="0.2">
      <c r="A57" s="64"/>
      <c r="B57" s="7"/>
      <c r="C57" s="7"/>
      <c r="D57" s="7"/>
      <c r="F57" s="7"/>
      <c r="H57" s="7"/>
      <c r="J57" s="7"/>
      <c r="L57" s="7"/>
      <c r="N57" s="7"/>
    </row>
    <row r="58" spans="1:15" x14ac:dyDescent="0.2">
      <c r="B58" s="7"/>
      <c r="C58" s="7"/>
      <c r="D58" s="7"/>
      <c r="F58" s="7"/>
      <c r="H58" s="7"/>
      <c r="J58" s="7"/>
      <c r="L58" s="7"/>
      <c r="N58" s="7"/>
    </row>
    <row r="59" spans="1:15" x14ac:dyDescent="0.2">
      <c r="B59" s="7"/>
      <c r="C59" s="7"/>
      <c r="D59" s="7"/>
      <c r="F59" s="7"/>
      <c r="H59" s="7"/>
      <c r="J59" s="7"/>
      <c r="L59" s="7"/>
      <c r="N59" s="7"/>
    </row>
    <row r="60" spans="1:15" customFormat="1" x14ac:dyDescent="0.2">
      <c r="A60" s="64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"/>
    </row>
    <row r="61" spans="1:15" customFormat="1" x14ac:dyDescent="0.2">
      <c r="A61" s="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"/>
    </row>
    <row r="62" spans="1:15" customFormat="1" x14ac:dyDescent="0.2">
      <c r="A62" s="1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"/>
    </row>
    <row r="63" spans="1:15" customFormat="1" x14ac:dyDescent="0.2">
      <c r="A63" s="1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"/>
    </row>
    <row r="64" spans="1:15" customFormat="1" x14ac:dyDescent="0.2">
      <c r="A64" s="1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"/>
    </row>
    <row r="65" spans="1:15" customFormat="1" x14ac:dyDescent="0.2">
      <c r="A65" s="1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"/>
    </row>
    <row r="66" spans="1:15" customFormat="1" x14ac:dyDescent="0.2">
      <c r="A66" s="64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"/>
    </row>
    <row r="67" spans="1:15" customFormat="1" x14ac:dyDescent="0.2">
      <c r="A67" s="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1"/>
    </row>
    <row r="68" spans="1:15" customFormat="1" x14ac:dyDescent="0.2">
      <c r="A68" s="1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"/>
    </row>
    <row r="69" spans="1:15" customFormat="1" x14ac:dyDescent="0.2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"/>
    </row>
    <row r="70" spans="1:15" customFormat="1" x14ac:dyDescent="0.2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"/>
    </row>
    <row r="71" spans="1:15" customFormat="1" x14ac:dyDescent="0.2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/>
    </row>
    <row r="72" spans="1:15" customFormat="1" x14ac:dyDescent="0.2">
      <c r="A72" s="1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"/>
    </row>
    <row r="73" spans="1:15" customFormat="1" x14ac:dyDescent="0.2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"/>
    </row>
    <row r="74" spans="1:15" customFormat="1" x14ac:dyDescent="0.2">
      <c r="A74" s="1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"/>
    </row>
    <row r="75" spans="1:15" customFormat="1" x14ac:dyDescent="0.2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"/>
    </row>
    <row r="76" spans="1:15" customFormat="1" x14ac:dyDescent="0.2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"/>
    </row>
    <row r="77" spans="1:15" customFormat="1" x14ac:dyDescent="0.2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/>
    </row>
    <row r="78" spans="1:15" customFormat="1" x14ac:dyDescent="0.2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"/>
    </row>
    <row r="79" spans="1:15" customFormat="1" x14ac:dyDescent="0.2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customFormat="1" x14ac:dyDescent="0.2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customFormat="1" x14ac:dyDescent="0.2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customFormat="1" x14ac:dyDescent="0.2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customFormat="1" x14ac:dyDescent="0.2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customFormat="1" x14ac:dyDescent="0.2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"/>
    </row>
    <row r="85" spans="1:15" customFormat="1" x14ac:dyDescent="0.2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"/>
    </row>
    <row r="86" spans="1:15" customFormat="1" x14ac:dyDescent="0.2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"/>
    </row>
    <row r="87" spans="1:15" customFormat="1" x14ac:dyDescent="0.2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"/>
    </row>
    <row r="88" spans="1:15" customFormat="1" x14ac:dyDescent="0.2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"/>
    </row>
    <row r="89" spans="1:15" customFormat="1" x14ac:dyDescent="0.2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"/>
    </row>
    <row r="90" spans="1:15" customFormat="1" x14ac:dyDescent="0.2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</row>
    <row r="91" spans="1:15" customFormat="1" x14ac:dyDescent="0.2">
      <c r="A91" s="1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1"/>
    </row>
    <row r="92" spans="1:15" customFormat="1" x14ac:dyDescent="0.2">
      <c r="A92" s="1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1"/>
    </row>
    <row r="93" spans="1:15" customFormat="1" x14ac:dyDescent="0.2">
      <c r="A93" s="1"/>
      <c r="B93" s="1"/>
      <c r="C93" s="1"/>
      <c r="D93" s="1"/>
      <c r="E93" s="7"/>
      <c r="F93" s="1"/>
      <c r="G93" s="7"/>
      <c r="H93" s="1"/>
      <c r="I93" s="7"/>
      <c r="J93" s="1"/>
      <c r="K93" s="7"/>
      <c r="L93" s="1"/>
      <c r="M93" s="7"/>
      <c r="N93" s="1"/>
      <c r="O93" s="1"/>
    </row>
    <row r="94" spans="1:15" customFormat="1" x14ac:dyDescent="0.2">
      <c r="A94" s="1"/>
      <c r="B94" s="1"/>
      <c r="C94" s="1"/>
      <c r="D94" s="1"/>
      <c r="E94" s="7"/>
      <c r="F94" s="1"/>
      <c r="G94" s="7"/>
      <c r="H94" s="1"/>
      <c r="I94" s="7"/>
      <c r="J94" s="1"/>
      <c r="K94" s="7"/>
      <c r="L94" s="1"/>
      <c r="M94" s="7"/>
      <c r="N94" s="1"/>
      <c r="O94" s="1"/>
    </row>
    <row r="95" spans="1:15" customFormat="1" x14ac:dyDescent="0.2">
      <c r="A95" s="1"/>
      <c r="B95" s="1"/>
      <c r="C95" s="1"/>
      <c r="D95" s="1"/>
      <c r="E95" s="7"/>
      <c r="F95" s="1"/>
      <c r="G95" s="7"/>
      <c r="H95" s="1"/>
      <c r="I95" s="7"/>
      <c r="J95" s="1"/>
      <c r="K95" s="7"/>
      <c r="L95" s="1"/>
      <c r="M95" s="7"/>
      <c r="N95" s="1"/>
      <c r="O95" s="1"/>
    </row>
    <row r="96" spans="1:15" customFormat="1" x14ac:dyDescent="0.2">
      <c r="A96" s="1"/>
      <c r="B96" s="1"/>
      <c r="C96" s="1"/>
      <c r="D96" s="1"/>
      <c r="E96" s="7"/>
      <c r="F96" s="1"/>
      <c r="G96" s="7"/>
      <c r="H96" s="1"/>
      <c r="I96" s="7"/>
      <c r="J96" s="1"/>
      <c r="K96" s="7"/>
      <c r="L96" s="1"/>
      <c r="M96" s="7"/>
      <c r="N96" s="1"/>
      <c r="O96" s="1"/>
    </row>
    <row r="97" spans="1:15" customFormat="1" x14ac:dyDescent="0.2">
      <c r="A97" s="1"/>
      <c r="B97" s="1"/>
      <c r="C97" s="1"/>
      <c r="D97" s="1"/>
      <c r="E97" s="7"/>
      <c r="F97" s="1"/>
      <c r="G97" s="7"/>
      <c r="H97" s="1"/>
      <c r="I97" s="7"/>
      <c r="J97" s="1"/>
      <c r="K97" s="7"/>
      <c r="L97" s="1"/>
      <c r="M97" s="7"/>
      <c r="N97" s="1"/>
      <c r="O97" s="1"/>
    </row>
    <row r="98" spans="1:15" customFormat="1" x14ac:dyDescent="0.2">
      <c r="A98" s="1"/>
      <c r="B98" s="1"/>
      <c r="C98" s="1"/>
      <c r="D98" s="1"/>
      <c r="E98" s="7"/>
      <c r="F98" s="1"/>
      <c r="G98" s="7"/>
      <c r="H98" s="1"/>
      <c r="I98" s="7"/>
      <c r="J98" s="1"/>
      <c r="K98" s="7"/>
      <c r="L98" s="1"/>
      <c r="M98" s="7"/>
      <c r="N98" s="1"/>
      <c r="O98" s="1"/>
    </row>
    <row r="99" spans="1:15" customFormat="1" x14ac:dyDescent="0.2">
      <c r="A99" s="1"/>
      <c r="B99" s="1"/>
      <c r="C99" s="1"/>
      <c r="D99" s="1"/>
      <c r="E99" s="7"/>
      <c r="F99" s="1"/>
      <c r="G99" s="7"/>
      <c r="H99" s="1"/>
      <c r="I99" s="7"/>
      <c r="J99" s="1"/>
      <c r="K99" s="7"/>
      <c r="L99" s="1"/>
      <c r="M99" s="7"/>
      <c r="N99" s="1"/>
      <c r="O99" s="1"/>
    </row>
    <row r="100" spans="1:15" customFormat="1" x14ac:dyDescent="0.2">
      <c r="A100" s="1"/>
      <c r="B100" s="1"/>
      <c r="C100" s="1"/>
      <c r="D100" s="1"/>
      <c r="E100" s="7"/>
      <c r="F100" s="1"/>
      <c r="G100" s="7"/>
      <c r="H100" s="1"/>
      <c r="I100" s="7"/>
      <c r="J100" s="1"/>
      <c r="K100" s="7"/>
      <c r="L100" s="1"/>
      <c r="M100" s="7"/>
      <c r="N100" s="1"/>
      <c r="O100" s="1"/>
    </row>
    <row r="101" spans="1:15" customFormat="1" x14ac:dyDescent="0.2">
      <c r="A101" s="1"/>
      <c r="B101" s="1"/>
      <c r="C101" s="1"/>
      <c r="D101" s="1"/>
      <c r="E101" s="7"/>
      <c r="F101" s="1"/>
      <c r="G101" s="7"/>
      <c r="H101" s="1"/>
      <c r="I101" s="7"/>
      <c r="J101" s="1"/>
      <c r="K101" s="7"/>
      <c r="L101" s="1"/>
      <c r="M101" s="7"/>
      <c r="N101" s="1"/>
      <c r="O101" s="1"/>
    </row>
    <row r="102" spans="1:15" customFormat="1" x14ac:dyDescent="0.2">
      <c r="A102" s="1"/>
      <c r="B102" s="1"/>
      <c r="C102" s="1"/>
      <c r="D102" s="1"/>
      <c r="E102" s="7"/>
      <c r="F102" s="1"/>
      <c r="G102" s="7"/>
      <c r="H102" s="1"/>
      <c r="I102" s="7"/>
      <c r="J102" s="1"/>
      <c r="K102" s="7"/>
      <c r="L102" s="1"/>
      <c r="M102" s="7"/>
      <c r="N102" s="1"/>
      <c r="O102" s="1"/>
    </row>
    <row r="103" spans="1:15" customFormat="1" x14ac:dyDescent="0.2">
      <c r="A103" s="1"/>
      <c r="B103" s="1"/>
      <c r="C103" s="1"/>
      <c r="D103" s="1"/>
      <c r="E103" s="7"/>
      <c r="F103" s="1"/>
      <c r="G103" s="7"/>
      <c r="H103" s="1"/>
      <c r="I103" s="7"/>
      <c r="J103" s="1"/>
      <c r="K103" s="7"/>
      <c r="L103" s="1"/>
      <c r="M103" s="7"/>
      <c r="N103" s="1"/>
      <c r="O103" s="1"/>
    </row>
    <row r="104" spans="1:15" customFormat="1" x14ac:dyDescent="0.2">
      <c r="A104" s="1"/>
      <c r="B104" s="1"/>
      <c r="C104" s="1"/>
      <c r="D104" s="1"/>
      <c r="E104" s="7"/>
      <c r="F104" s="1"/>
      <c r="G104" s="7"/>
      <c r="H104" s="1"/>
      <c r="I104" s="7"/>
      <c r="J104" s="1"/>
      <c r="K104" s="7"/>
      <c r="L104" s="1"/>
      <c r="M104" s="7"/>
      <c r="N104" s="1"/>
      <c r="O104" s="1"/>
    </row>
    <row r="105" spans="1:15" customFormat="1" x14ac:dyDescent="0.2">
      <c r="A105" s="1"/>
      <c r="B105" s="1"/>
      <c r="C105" s="1"/>
      <c r="D105" s="1"/>
      <c r="E105" s="7"/>
      <c r="F105" s="1"/>
      <c r="G105" s="7"/>
      <c r="H105" s="1"/>
      <c r="I105" s="7"/>
      <c r="J105" s="1"/>
      <c r="K105" s="7"/>
      <c r="L105" s="1"/>
      <c r="M105" s="7"/>
      <c r="N105" s="1"/>
      <c r="O105" s="1"/>
    </row>
    <row r="106" spans="1:15" customFormat="1" x14ac:dyDescent="0.2">
      <c r="A106" s="1"/>
      <c r="B106" s="1"/>
      <c r="C106" s="1"/>
      <c r="D106" s="1"/>
      <c r="E106" s="7"/>
      <c r="F106" s="1"/>
      <c r="G106" s="7"/>
      <c r="H106" s="1"/>
      <c r="I106" s="7"/>
      <c r="J106" s="1"/>
      <c r="K106" s="7"/>
      <c r="L106" s="1"/>
      <c r="M106" s="7"/>
      <c r="N106" s="1"/>
      <c r="O106" s="1"/>
    </row>
    <row r="107" spans="1:15" customFormat="1" x14ac:dyDescent="0.2">
      <c r="A107" s="1"/>
      <c r="B107" s="1"/>
      <c r="C107" s="1"/>
      <c r="D107" s="1"/>
      <c r="E107" s="7"/>
      <c r="F107" s="1"/>
      <c r="G107" s="7"/>
      <c r="H107" s="1"/>
      <c r="I107" s="7"/>
      <c r="J107" s="1"/>
      <c r="K107" s="7"/>
      <c r="L107" s="1"/>
      <c r="M107" s="7"/>
      <c r="N107" s="1"/>
      <c r="O107" s="1"/>
    </row>
    <row r="108" spans="1:15" customFormat="1" x14ac:dyDescent="0.2">
      <c r="A108" s="1"/>
      <c r="B108" s="1"/>
      <c r="C108" s="1"/>
      <c r="D108" s="1"/>
      <c r="E108" s="7"/>
      <c r="F108" s="1"/>
      <c r="G108" s="7"/>
      <c r="H108" s="1"/>
      <c r="I108" s="7"/>
      <c r="J108" s="1"/>
      <c r="K108" s="7"/>
      <c r="L108" s="1"/>
      <c r="M108" s="7"/>
      <c r="N108" s="1"/>
      <c r="O108" s="1"/>
    </row>
    <row r="109" spans="1:15" customFormat="1" x14ac:dyDescent="0.2">
      <c r="A109" s="1"/>
      <c r="B109" s="1"/>
      <c r="C109" s="1"/>
      <c r="D109" s="1"/>
      <c r="E109" s="7"/>
      <c r="F109" s="1"/>
      <c r="G109" s="7"/>
      <c r="H109" s="1"/>
      <c r="I109" s="7"/>
      <c r="J109" s="1"/>
      <c r="K109" s="7"/>
      <c r="L109" s="1"/>
      <c r="M109" s="7"/>
      <c r="N109" s="1"/>
      <c r="O109" s="1"/>
    </row>
    <row r="110" spans="1:15" customFormat="1" x14ac:dyDescent="0.2">
      <c r="A110" s="1"/>
      <c r="B110" s="1"/>
      <c r="C110" s="1"/>
      <c r="D110" s="1"/>
      <c r="E110" s="7"/>
      <c r="F110" s="1"/>
      <c r="G110" s="7"/>
      <c r="H110" s="1"/>
      <c r="I110" s="7"/>
      <c r="J110" s="1"/>
      <c r="K110" s="7"/>
      <c r="L110" s="1"/>
      <c r="M110" s="7"/>
      <c r="N110" s="1"/>
      <c r="O110" s="1"/>
    </row>
    <row r="111" spans="1:15" customFormat="1" x14ac:dyDescent="0.2">
      <c r="A111" s="1"/>
      <c r="B111" s="1"/>
      <c r="C111" s="1"/>
      <c r="D111" s="1"/>
      <c r="E111" s="7"/>
      <c r="F111" s="1"/>
      <c r="G111" s="7"/>
      <c r="H111" s="1"/>
      <c r="I111" s="7"/>
      <c r="J111" s="1"/>
      <c r="K111" s="7"/>
      <c r="L111" s="1"/>
      <c r="M111" s="7"/>
      <c r="N111" s="1"/>
      <c r="O111" s="1"/>
    </row>
    <row r="112" spans="1:15" customFormat="1" x14ac:dyDescent="0.2">
      <c r="A112" s="1"/>
      <c r="B112" s="1"/>
      <c r="C112" s="1"/>
      <c r="D112" s="1"/>
      <c r="E112" s="7"/>
      <c r="F112" s="1"/>
      <c r="G112" s="7"/>
      <c r="H112" s="1"/>
      <c r="I112" s="7"/>
      <c r="J112" s="1"/>
      <c r="K112" s="7"/>
      <c r="L112" s="1"/>
      <c r="M112" s="7"/>
      <c r="N112" s="1"/>
      <c r="O112" s="1"/>
    </row>
    <row r="113" spans="1:15" customFormat="1" x14ac:dyDescent="0.2">
      <c r="A113" s="1"/>
      <c r="B113" s="1"/>
      <c r="C113" s="1"/>
      <c r="D113" s="1"/>
      <c r="E113" s="7"/>
      <c r="F113" s="1"/>
      <c r="G113" s="7"/>
      <c r="H113" s="1"/>
      <c r="I113" s="7"/>
      <c r="J113" s="1"/>
      <c r="K113" s="7"/>
      <c r="L113" s="1"/>
      <c r="M113" s="7"/>
      <c r="N113" s="1"/>
      <c r="O113" s="1"/>
    </row>
    <row r="114" spans="1:15" customFormat="1" x14ac:dyDescent="0.2">
      <c r="A114" s="1"/>
      <c r="B114" s="1"/>
      <c r="C114" s="1"/>
      <c r="D114" s="1"/>
      <c r="E114" s="7"/>
      <c r="F114" s="1"/>
      <c r="G114" s="7"/>
      <c r="H114" s="1"/>
      <c r="I114" s="7"/>
      <c r="J114" s="1"/>
      <c r="K114" s="7"/>
      <c r="L114" s="1"/>
      <c r="M114" s="7"/>
      <c r="N114" s="1"/>
      <c r="O114" s="1"/>
    </row>
    <row r="115" spans="1:15" customFormat="1" x14ac:dyDescent="0.2">
      <c r="A115" s="1"/>
      <c r="B115" s="1"/>
      <c r="C115" s="1"/>
      <c r="D115" s="1"/>
      <c r="E115" s="7"/>
      <c r="F115" s="1"/>
      <c r="G115" s="7"/>
      <c r="H115" s="1"/>
      <c r="I115" s="7"/>
      <c r="J115" s="1"/>
      <c r="K115" s="7"/>
      <c r="L115" s="1"/>
      <c r="M115" s="7"/>
      <c r="N115" s="1"/>
      <c r="O115" s="1"/>
    </row>
    <row r="116" spans="1:15" customFormat="1" x14ac:dyDescent="0.2">
      <c r="A116" s="1"/>
      <c r="B116" s="1"/>
      <c r="C116" s="1"/>
      <c r="D116" s="1"/>
      <c r="E116" s="7"/>
      <c r="F116" s="1"/>
      <c r="G116" s="7"/>
      <c r="H116" s="1"/>
      <c r="I116" s="7"/>
      <c r="J116" s="1"/>
      <c r="K116" s="7"/>
      <c r="L116" s="1"/>
      <c r="M116" s="7"/>
      <c r="N116" s="1"/>
      <c r="O116" s="1"/>
    </row>
    <row r="117" spans="1:15" customFormat="1" x14ac:dyDescent="0.2">
      <c r="A117" s="1"/>
      <c r="B117" s="1"/>
      <c r="C117" s="1"/>
      <c r="D117" s="1"/>
      <c r="E117" s="7"/>
      <c r="F117" s="1"/>
      <c r="G117" s="7"/>
      <c r="H117" s="1"/>
      <c r="I117" s="7"/>
      <c r="J117" s="1"/>
      <c r="K117" s="7"/>
      <c r="L117" s="1"/>
      <c r="M117" s="7"/>
      <c r="N117" s="1"/>
      <c r="O117" s="1"/>
    </row>
    <row r="118" spans="1:15" customFormat="1" x14ac:dyDescent="0.2">
      <c r="A118" s="1"/>
      <c r="B118" s="1"/>
      <c r="C118" s="1"/>
      <c r="D118" s="1"/>
      <c r="E118" s="7"/>
      <c r="F118" s="1"/>
      <c r="G118" s="7"/>
      <c r="H118" s="1"/>
      <c r="I118" s="7"/>
      <c r="J118" s="1"/>
      <c r="K118" s="7"/>
      <c r="L118" s="1"/>
      <c r="M118" s="7"/>
      <c r="N118" s="1"/>
      <c r="O118" s="1"/>
    </row>
    <row r="119" spans="1:15" customFormat="1" x14ac:dyDescent="0.2">
      <c r="A119" s="1"/>
      <c r="B119" s="1"/>
      <c r="C119" s="1"/>
      <c r="D119" s="1"/>
      <c r="E119" s="7"/>
      <c r="F119" s="1"/>
      <c r="G119" s="7"/>
      <c r="H119" s="1"/>
      <c r="I119" s="7"/>
      <c r="J119" s="1"/>
      <c r="K119" s="7"/>
      <c r="L119" s="1"/>
      <c r="M119" s="7"/>
      <c r="N119" s="1"/>
      <c r="O119" s="1"/>
    </row>
    <row r="120" spans="1:15" customFormat="1" x14ac:dyDescent="0.2">
      <c r="A120" s="1"/>
      <c r="B120" s="1"/>
      <c r="C120" s="1"/>
      <c r="D120" s="1"/>
      <c r="E120" s="7"/>
      <c r="F120" s="1"/>
      <c r="G120" s="7"/>
      <c r="H120" s="1"/>
      <c r="I120" s="7"/>
      <c r="J120" s="1"/>
      <c r="K120" s="7"/>
      <c r="L120" s="1"/>
      <c r="M120" s="7"/>
      <c r="N120" s="1"/>
      <c r="O120" s="1"/>
    </row>
    <row r="121" spans="1:15" customFormat="1" x14ac:dyDescent="0.2">
      <c r="A121" s="1"/>
      <c r="B121" s="1"/>
      <c r="C121" s="1"/>
      <c r="D121" s="1"/>
      <c r="E121" s="7"/>
      <c r="F121" s="1"/>
      <c r="G121" s="7"/>
      <c r="H121" s="1"/>
      <c r="I121" s="7"/>
      <c r="J121" s="1"/>
      <c r="K121" s="7"/>
      <c r="L121" s="1"/>
      <c r="M121" s="7"/>
      <c r="N121" s="1"/>
      <c r="O121" s="1"/>
    </row>
    <row r="122" spans="1:15" customFormat="1" x14ac:dyDescent="0.2">
      <c r="A122" s="1"/>
      <c r="B122" s="1"/>
      <c r="C122" s="1"/>
      <c r="D122" s="1"/>
      <c r="E122" s="7"/>
      <c r="F122" s="1"/>
      <c r="G122" s="7"/>
      <c r="H122" s="1"/>
      <c r="I122" s="7"/>
      <c r="J122" s="1"/>
      <c r="K122" s="7"/>
      <c r="L122" s="1"/>
      <c r="M122" s="7"/>
      <c r="N122" s="1"/>
      <c r="O122" s="1"/>
    </row>
    <row r="123" spans="1:15" customFormat="1" x14ac:dyDescent="0.2">
      <c r="A123" s="1"/>
      <c r="B123" s="1"/>
      <c r="C123" s="1"/>
      <c r="D123" s="1"/>
      <c r="E123" s="7"/>
      <c r="F123" s="1"/>
      <c r="G123" s="7"/>
      <c r="H123" s="1"/>
      <c r="I123" s="7"/>
      <c r="J123" s="1"/>
      <c r="K123" s="7"/>
      <c r="L123" s="1"/>
      <c r="M123" s="7"/>
      <c r="N123" s="1"/>
      <c r="O123" s="1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&amp;L&amp;8_______________
All analytical values as mg/dry KG.
NS=No Sample; NA=NoAnalysis
NR=Not Required;ND=No Data Available&amp;C9 - Zinc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BD497-C758-4537-82AD-AFC6A606F5E8}">
  <dimension ref="A1:V339"/>
  <sheetViews>
    <sheetView zoomScaleNormal="100" zoomScaleSheetLayoutView="90" workbookViewId="0">
      <pane xSplit="1" ySplit="9" topLeftCell="B10" activePane="bottomRight" state="frozen"/>
      <selection activeCell="A2" sqref="A2:I2"/>
      <selection pane="topRight" activeCell="A2" sqref="A2:I2"/>
      <selection pane="bottomLeft" activeCell="A2" sqref="A2:I2"/>
      <selection pane="bottomRight" activeCell="A5" sqref="A5"/>
    </sheetView>
  </sheetViews>
  <sheetFormatPr defaultColWidth="9.140625" defaultRowHeight="12" x14ac:dyDescent="0.2"/>
  <cols>
    <col min="1" max="1" width="22.85546875" style="39" customWidth="1"/>
    <col min="2" max="2" width="16.28515625" style="40" customWidth="1"/>
    <col min="3" max="3" width="4.5703125" style="40" customWidth="1"/>
    <col min="4" max="4" width="8" style="39" bestFit="1" customWidth="1"/>
    <col min="5" max="5" width="4.85546875" style="40" customWidth="1"/>
    <col min="6" max="6" width="8.5703125" style="43" bestFit="1" customWidth="1"/>
    <col min="7" max="7" width="6.5703125" style="40" customWidth="1"/>
    <col min="8" max="8" width="10.28515625" style="43" customWidth="1"/>
    <col min="9" max="9" width="5.85546875" style="40" customWidth="1"/>
    <col min="10" max="10" width="9.7109375" style="43" bestFit="1" customWidth="1"/>
    <col min="11" max="11" width="5.140625" style="40" customWidth="1"/>
    <col min="12" max="12" width="9.28515625" style="43" customWidth="1"/>
    <col min="13" max="13" width="5.140625" style="44" customWidth="1"/>
    <col min="14" max="14" width="10.140625" style="43" customWidth="1"/>
    <col min="15" max="15" width="6" style="40" customWidth="1"/>
    <col min="16" max="16" width="9" style="43" customWidth="1"/>
    <col min="17" max="17" width="5.140625" style="40" customWidth="1"/>
    <col min="18" max="18" width="7.42578125" style="43" customWidth="1"/>
    <col min="19" max="19" width="6.42578125" style="40" customWidth="1"/>
    <col min="20" max="20" width="9.42578125" style="43" customWidth="1"/>
    <col min="21" max="21" width="5" style="40" customWidth="1"/>
    <col min="22" max="22" width="10" style="43" customWidth="1"/>
    <col min="23" max="256" width="9.140625" style="39"/>
    <col min="257" max="257" width="22.85546875" style="39" customWidth="1"/>
    <col min="258" max="258" width="16.28515625" style="39" customWidth="1"/>
    <col min="259" max="259" width="4.5703125" style="39" customWidth="1"/>
    <col min="260" max="260" width="8" style="39" bestFit="1" customWidth="1"/>
    <col min="261" max="261" width="4.85546875" style="39" customWidth="1"/>
    <col min="262" max="262" width="8.5703125" style="39" bestFit="1" customWidth="1"/>
    <col min="263" max="263" width="6.5703125" style="39" customWidth="1"/>
    <col min="264" max="264" width="10.28515625" style="39" customWidth="1"/>
    <col min="265" max="265" width="5.85546875" style="39" customWidth="1"/>
    <col min="266" max="266" width="9.7109375" style="39" bestFit="1" customWidth="1"/>
    <col min="267" max="267" width="5.140625" style="39" customWidth="1"/>
    <col min="268" max="268" width="9.28515625" style="39" customWidth="1"/>
    <col min="269" max="269" width="5.140625" style="39" customWidth="1"/>
    <col min="270" max="270" width="10.140625" style="39" customWidth="1"/>
    <col min="271" max="271" width="6" style="39" customWidth="1"/>
    <col min="272" max="272" width="9" style="39" customWidth="1"/>
    <col min="273" max="273" width="5.140625" style="39" customWidth="1"/>
    <col min="274" max="274" width="7.42578125" style="39" customWidth="1"/>
    <col min="275" max="275" width="6.42578125" style="39" customWidth="1"/>
    <col min="276" max="276" width="9.42578125" style="39" customWidth="1"/>
    <col min="277" max="277" width="5" style="39" customWidth="1"/>
    <col min="278" max="278" width="10" style="39" customWidth="1"/>
    <col min="279" max="512" width="9.140625" style="39"/>
    <col min="513" max="513" width="22.85546875" style="39" customWidth="1"/>
    <col min="514" max="514" width="16.28515625" style="39" customWidth="1"/>
    <col min="515" max="515" width="4.5703125" style="39" customWidth="1"/>
    <col min="516" max="516" width="8" style="39" bestFit="1" customWidth="1"/>
    <col min="517" max="517" width="4.85546875" style="39" customWidth="1"/>
    <col min="518" max="518" width="8.5703125" style="39" bestFit="1" customWidth="1"/>
    <col min="519" max="519" width="6.5703125" style="39" customWidth="1"/>
    <col min="520" max="520" width="10.28515625" style="39" customWidth="1"/>
    <col min="521" max="521" width="5.85546875" style="39" customWidth="1"/>
    <col min="522" max="522" width="9.7109375" style="39" bestFit="1" customWidth="1"/>
    <col min="523" max="523" width="5.140625" style="39" customWidth="1"/>
    <col min="524" max="524" width="9.28515625" style="39" customWidth="1"/>
    <col min="525" max="525" width="5.140625" style="39" customWidth="1"/>
    <col min="526" max="526" width="10.140625" style="39" customWidth="1"/>
    <col min="527" max="527" width="6" style="39" customWidth="1"/>
    <col min="528" max="528" width="9" style="39" customWidth="1"/>
    <col min="529" max="529" width="5.140625" style="39" customWidth="1"/>
    <col min="530" max="530" width="7.42578125" style="39" customWidth="1"/>
    <col min="531" max="531" width="6.42578125" style="39" customWidth="1"/>
    <col min="532" max="532" width="9.42578125" style="39" customWidth="1"/>
    <col min="533" max="533" width="5" style="39" customWidth="1"/>
    <col min="534" max="534" width="10" style="39" customWidth="1"/>
    <col min="535" max="768" width="9.140625" style="39"/>
    <col min="769" max="769" width="22.85546875" style="39" customWidth="1"/>
    <col min="770" max="770" width="16.28515625" style="39" customWidth="1"/>
    <col min="771" max="771" width="4.5703125" style="39" customWidth="1"/>
    <col min="772" max="772" width="8" style="39" bestFit="1" customWidth="1"/>
    <col min="773" max="773" width="4.85546875" style="39" customWidth="1"/>
    <col min="774" max="774" width="8.5703125" style="39" bestFit="1" customWidth="1"/>
    <col min="775" max="775" width="6.5703125" style="39" customWidth="1"/>
    <col min="776" max="776" width="10.28515625" style="39" customWidth="1"/>
    <col min="777" max="777" width="5.85546875" style="39" customWidth="1"/>
    <col min="778" max="778" width="9.7109375" style="39" bestFit="1" customWidth="1"/>
    <col min="779" max="779" width="5.140625" style="39" customWidth="1"/>
    <col min="780" max="780" width="9.28515625" style="39" customWidth="1"/>
    <col min="781" max="781" width="5.140625" style="39" customWidth="1"/>
    <col min="782" max="782" width="10.140625" style="39" customWidth="1"/>
    <col min="783" max="783" width="6" style="39" customWidth="1"/>
    <col min="784" max="784" width="9" style="39" customWidth="1"/>
    <col min="785" max="785" width="5.140625" style="39" customWidth="1"/>
    <col min="786" max="786" width="7.42578125" style="39" customWidth="1"/>
    <col min="787" max="787" width="6.42578125" style="39" customWidth="1"/>
    <col min="788" max="788" width="9.42578125" style="39" customWidth="1"/>
    <col min="789" max="789" width="5" style="39" customWidth="1"/>
    <col min="790" max="790" width="10" style="39" customWidth="1"/>
    <col min="791" max="1024" width="9.140625" style="39"/>
    <col min="1025" max="1025" width="22.85546875" style="39" customWidth="1"/>
    <col min="1026" max="1026" width="16.28515625" style="39" customWidth="1"/>
    <col min="1027" max="1027" width="4.5703125" style="39" customWidth="1"/>
    <col min="1028" max="1028" width="8" style="39" bestFit="1" customWidth="1"/>
    <col min="1029" max="1029" width="4.85546875" style="39" customWidth="1"/>
    <col min="1030" max="1030" width="8.5703125" style="39" bestFit="1" customWidth="1"/>
    <col min="1031" max="1031" width="6.5703125" style="39" customWidth="1"/>
    <col min="1032" max="1032" width="10.28515625" style="39" customWidth="1"/>
    <col min="1033" max="1033" width="5.85546875" style="39" customWidth="1"/>
    <col min="1034" max="1034" width="9.7109375" style="39" bestFit="1" customWidth="1"/>
    <col min="1035" max="1035" width="5.140625" style="39" customWidth="1"/>
    <col min="1036" max="1036" width="9.28515625" style="39" customWidth="1"/>
    <col min="1037" max="1037" width="5.140625" style="39" customWidth="1"/>
    <col min="1038" max="1038" width="10.140625" style="39" customWidth="1"/>
    <col min="1039" max="1039" width="6" style="39" customWidth="1"/>
    <col min="1040" max="1040" width="9" style="39" customWidth="1"/>
    <col min="1041" max="1041" width="5.140625" style="39" customWidth="1"/>
    <col min="1042" max="1042" width="7.42578125" style="39" customWidth="1"/>
    <col min="1043" max="1043" width="6.42578125" style="39" customWidth="1"/>
    <col min="1044" max="1044" width="9.42578125" style="39" customWidth="1"/>
    <col min="1045" max="1045" width="5" style="39" customWidth="1"/>
    <col min="1046" max="1046" width="10" style="39" customWidth="1"/>
    <col min="1047" max="1280" width="9.140625" style="39"/>
    <col min="1281" max="1281" width="22.85546875" style="39" customWidth="1"/>
    <col min="1282" max="1282" width="16.28515625" style="39" customWidth="1"/>
    <col min="1283" max="1283" width="4.5703125" style="39" customWidth="1"/>
    <col min="1284" max="1284" width="8" style="39" bestFit="1" customWidth="1"/>
    <col min="1285" max="1285" width="4.85546875" style="39" customWidth="1"/>
    <col min="1286" max="1286" width="8.5703125" style="39" bestFit="1" customWidth="1"/>
    <col min="1287" max="1287" width="6.5703125" style="39" customWidth="1"/>
    <col min="1288" max="1288" width="10.28515625" style="39" customWidth="1"/>
    <col min="1289" max="1289" width="5.85546875" style="39" customWidth="1"/>
    <col min="1290" max="1290" width="9.7109375" style="39" bestFit="1" customWidth="1"/>
    <col min="1291" max="1291" width="5.140625" style="39" customWidth="1"/>
    <col min="1292" max="1292" width="9.28515625" style="39" customWidth="1"/>
    <col min="1293" max="1293" width="5.140625" style="39" customWidth="1"/>
    <col min="1294" max="1294" width="10.140625" style="39" customWidth="1"/>
    <col min="1295" max="1295" width="6" style="39" customWidth="1"/>
    <col min="1296" max="1296" width="9" style="39" customWidth="1"/>
    <col min="1297" max="1297" width="5.140625" style="39" customWidth="1"/>
    <col min="1298" max="1298" width="7.42578125" style="39" customWidth="1"/>
    <col min="1299" max="1299" width="6.42578125" style="39" customWidth="1"/>
    <col min="1300" max="1300" width="9.42578125" style="39" customWidth="1"/>
    <col min="1301" max="1301" width="5" style="39" customWidth="1"/>
    <col min="1302" max="1302" width="10" style="39" customWidth="1"/>
    <col min="1303" max="1536" width="9.140625" style="39"/>
    <col min="1537" max="1537" width="22.85546875" style="39" customWidth="1"/>
    <col min="1538" max="1538" width="16.28515625" style="39" customWidth="1"/>
    <col min="1539" max="1539" width="4.5703125" style="39" customWidth="1"/>
    <col min="1540" max="1540" width="8" style="39" bestFit="1" customWidth="1"/>
    <col min="1541" max="1541" width="4.85546875" style="39" customWidth="1"/>
    <col min="1542" max="1542" width="8.5703125" style="39" bestFit="1" customWidth="1"/>
    <col min="1543" max="1543" width="6.5703125" style="39" customWidth="1"/>
    <col min="1544" max="1544" width="10.28515625" style="39" customWidth="1"/>
    <col min="1545" max="1545" width="5.85546875" style="39" customWidth="1"/>
    <col min="1546" max="1546" width="9.7109375" style="39" bestFit="1" customWidth="1"/>
    <col min="1547" max="1547" width="5.140625" style="39" customWidth="1"/>
    <col min="1548" max="1548" width="9.28515625" style="39" customWidth="1"/>
    <col min="1549" max="1549" width="5.140625" style="39" customWidth="1"/>
    <col min="1550" max="1550" width="10.140625" style="39" customWidth="1"/>
    <col min="1551" max="1551" width="6" style="39" customWidth="1"/>
    <col min="1552" max="1552" width="9" style="39" customWidth="1"/>
    <col min="1553" max="1553" width="5.140625" style="39" customWidth="1"/>
    <col min="1554" max="1554" width="7.42578125" style="39" customWidth="1"/>
    <col min="1555" max="1555" width="6.42578125" style="39" customWidth="1"/>
    <col min="1556" max="1556" width="9.42578125" style="39" customWidth="1"/>
    <col min="1557" max="1557" width="5" style="39" customWidth="1"/>
    <col min="1558" max="1558" width="10" style="39" customWidth="1"/>
    <col min="1559" max="1792" width="9.140625" style="39"/>
    <col min="1793" max="1793" width="22.85546875" style="39" customWidth="1"/>
    <col min="1794" max="1794" width="16.28515625" style="39" customWidth="1"/>
    <col min="1795" max="1795" width="4.5703125" style="39" customWidth="1"/>
    <col min="1796" max="1796" width="8" style="39" bestFit="1" customWidth="1"/>
    <col min="1797" max="1797" width="4.85546875" style="39" customWidth="1"/>
    <col min="1798" max="1798" width="8.5703125" style="39" bestFit="1" customWidth="1"/>
    <col min="1799" max="1799" width="6.5703125" style="39" customWidth="1"/>
    <col min="1800" max="1800" width="10.28515625" style="39" customWidth="1"/>
    <col min="1801" max="1801" width="5.85546875" style="39" customWidth="1"/>
    <col min="1802" max="1802" width="9.7109375" style="39" bestFit="1" customWidth="1"/>
    <col min="1803" max="1803" width="5.140625" style="39" customWidth="1"/>
    <col min="1804" max="1804" width="9.28515625" style="39" customWidth="1"/>
    <col min="1805" max="1805" width="5.140625" style="39" customWidth="1"/>
    <col min="1806" max="1806" width="10.140625" style="39" customWidth="1"/>
    <col min="1807" max="1807" width="6" style="39" customWidth="1"/>
    <col min="1808" max="1808" width="9" style="39" customWidth="1"/>
    <col min="1809" max="1809" width="5.140625" style="39" customWidth="1"/>
    <col min="1810" max="1810" width="7.42578125" style="39" customWidth="1"/>
    <col min="1811" max="1811" width="6.42578125" style="39" customWidth="1"/>
    <col min="1812" max="1812" width="9.42578125" style="39" customWidth="1"/>
    <col min="1813" max="1813" width="5" style="39" customWidth="1"/>
    <col min="1814" max="1814" width="10" style="39" customWidth="1"/>
    <col min="1815" max="2048" width="9.140625" style="39"/>
    <col min="2049" max="2049" width="22.85546875" style="39" customWidth="1"/>
    <col min="2050" max="2050" width="16.28515625" style="39" customWidth="1"/>
    <col min="2051" max="2051" width="4.5703125" style="39" customWidth="1"/>
    <col min="2052" max="2052" width="8" style="39" bestFit="1" customWidth="1"/>
    <col min="2053" max="2053" width="4.85546875" style="39" customWidth="1"/>
    <col min="2054" max="2054" width="8.5703125" style="39" bestFit="1" customWidth="1"/>
    <col min="2055" max="2055" width="6.5703125" style="39" customWidth="1"/>
    <col min="2056" max="2056" width="10.28515625" style="39" customWidth="1"/>
    <col min="2057" max="2057" width="5.85546875" style="39" customWidth="1"/>
    <col min="2058" max="2058" width="9.7109375" style="39" bestFit="1" customWidth="1"/>
    <col min="2059" max="2059" width="5.140625" style="39" customWidth="1"/>
    <col min="2060" max="2060" width="9.28515625" style="39" customWidth="1"/>
    <col min="2061" max="2061" width="5.140625" style="39" customWidth="1"/>
    <col min="2062" max="2062" width="10.140625" style="39" customWidth="1"/>
    <col min="2063" max="2063" width="6" style="39" customWidth="1"/>
    <col min="2064" max="2064" width="9" style="39" customWidth="1"/>
    <col min="2065" max="2065" width="5.140625" style="39" customWidth="1"/>
    <col min="2066" max="2066" width="7.42578125" style="39" customWidth="1"/>
    <col min="2067" max="2067" width="6.42578125" style="39" customWidth="1"/>
    <col min="2068" max="2068" width="9.42578125" style="39" customWidth="1"/>
    <col min="2069" max="2069" width="5" style="39" customWidth="1"/>
    <col min="2070" max="2070" width="10" style="39" customWidth="1"/>
    <col min="2071" max="2304" width="9.140625" style="39"/>
    <col min="2305" max="2305" width="22.85546875" style="39" customWidth="1"/>
    <col min="2306" max="2306" width="16.28515625" style="39" customWidth="1"/>
    <col min="2307" max="2307" width="4.5703125" style="39" customWidth="1"/>
    <col min="2308" max="2308" width="8" style="39" bestFit="1" customWidth="1"/>
    <col min="2309" max="2309" width="4.85546875" style="39" customWidth="1"/>
    <col min="2310" max="2310" width="8.5703125" style="39" bestFit="1" customWidth="1"/>
    <col min="2311" max="2311" width="6.5703125" style="39" customWidth="1"/>
    <col min="2312" max="2312" width="10.28515625" style="39" customWidth="1"/>
    <col min="2313" max="2313" width="5.85546875" style="39" customWidth="1"/>
    <col min="2314" max="2314" width="9.7109375" style="39" bestFit="1" customWidth="1"/>
    <col min="2315" max="2315" width="5.140625" style="39" customWidth="1"/>
    <col min="2316" max="2316" width="9.28515625" style="39" customWidth="1"/>
    <col min="2317" max="2317" width="5.140625" style="39" customWidth="1"/>
    <col min="2318" max="2318" width="10.140625" style="39" customWidth="1"/>
    <col min="2319" max="2319" width="6" style="39" customWidth="1"/>
    <col min="2320" max="2320" width="9" style="39" customWidth="1"/>
    <col min="2321" max="2321" width="5.140625" style="39" customWidth="1"/>
    <col min="2322" max="2322" width="7.42578125" style="39" customWidth="1"/>
    <col min="2323" max="2323" width="6.42578125" style="39" customWidth="1"/>
    <col min="2324" max="2324" width="9.42578125" style="39" customWidth="1"/>
    <col min="2325" max="2325" width="5" style="39" customWidth="1"/>
    <col min="2326" max="2326" width="10" style="39" customWidth="1"/>
    <col min="2327" max="2560" width="9.140625" style="39"/>
    <col min="2561" max="2561" width="22.85546875" style="39" customWidth="1"/>
    <col min="2562" max="2562" width="16.28515625" style="39" customWidth="1"/>
    <col min="2563" max="2563" width="4.5703125" style="39" customWidth="1"/>
    <col min="2564" max="2564" width="8" style="39" bestFit="1" customWidth="1"/>
    <col min="2565" max="2565" width="4.85546875" style="39" customWidth="1"/>
    <col min="2566" max="2566" width="8.5703125" style="39" bestFit="1" customWidth="1"/>
    <col min="2567" max="2567" width="6.5703125" style="39" customWidth="1"/>
    <col min="2568" max="2568" width="10.28515625" style="39" customWidth="1"/>
    <col min="2569" max="2569" width="5.85546875" style="39" customWidth="1"/>
    <col min="2570" max="2570" width="9.7109375" style="39" bestFit="1" customWidth="1"/>
    <col min="2571" max="2571" width="5.140625" style="39" customWidth="1"/>
    <col min="2572" max="2572" width="9.28515625" style="39" customWidth="1"/>
    <col min="2573" max="2573" width="5.140625" style="39" customWidth="1"/>
    <col min="2574" max="2574" width="10.140625" style="39" customWidth="1"/>
    <col min="2575" max="2575" width="6" style="39" customWidth="1"/>
    <col min="2576" max="2576" width="9" style="39" customWidth="1"/>
    <col min="2577" max="2577" width="5.140625" style="39" customWidth="1"/>
    <col min="2578" max="2578" width="7.42578125" style="39" customWidth="1"/>
    <col min="2579" max="2579" width="6.42578125" style="39" customWidth="1"/>
    <col min="2580" max="2580" width="9.42578125" style="39" customWidth="1"/>
    <col min="2581" max="2581" width="5" style="39" customWidth="1"/>
    <col min="2582" max="2582" width="10" style="39" customWidth="1"/>
    <col min="2583" max="2816" width="9.140625" style="39"/>
    <col min="2817" max="2817" width="22.85546875" style="39" customWidth="1"/>
    <col min="2818" max="2818" width="16.28515625" style="39" customWidth="1"/>
    <col min="2819" max="2819" width="4.5703125" style="39" customWidth="1"/>
    <col min="2820" max="2820" width="8" style="39" bestFit="1" customWidth="1"/>
    <col min="2821" max="2821" width="4.85546875" style="39" customWidth="1"/>
    <col min="2822" max="2822" width="8.5703125" style="39" bestFit="1" customWidth="1"/>
    <col min="2823" max="2823" width="6.5703125" style="39" customWidth="1"/>
    <col min="2824" max="2824" width="10.28515625" style="39" customWidth="1"/>
    <col min="2825" max="2825" width="5.85546875" style="39" customWidth="1"/>
    <col min="2826" max="2826" width="9.7109375" style="39" bestFit="1" customWidth="1"/>
    <col min="2827" max="2827" width="5.140625" style="39" customWidth="1"/>
    <col min="2828" max="2828" width="9.28515625" style="39" customWidth="1"/>
    <col min="2829" max="2829" width="5.140625" style="39" customWidth="1"/>
    <col min="2830" max="2830" width="10.140625" style="39" customWidth="1"/>
    <col min="2831" max="2831" width="6" style="39" customWidth="1"/>
    <col min="2832" max="2832" width="9" style="39" customWidth="1"/>
    <col min="2833" max="2833" width="5.140625" style="39" customWidth="1"/>
    <col min="2834" max="2834" width="7.42578125" style="39" customWidth="1"/>
    <col min="2835" max="2835" width="6.42578125" style="39" customWidth="1"/>
    <col min="2836" max="2836" width="9.42578125" style="39" customWidth="1"/>
    <col min="2837" max="2837" width="5" style="39" customWidth="1"/>
    <col min="2838" max="2838" width="10" style="39" customWidth="1"/>
    <col min="2839" max="3072" width="9.140625" style="39"/>
    <col min="3073" max="3073" width="22.85546875" style="39" customWidth="1"/>
    <col min="3074" max="3074" width="16.28515625" style="39" customWidth="1"/>
    <col min="3075" max="3075" width="4.5703125" style="39" customWidth="1"/>
    <col min="3076" max="3076" width="8" style="39" bestFit="1" customWidth="1"/>
    <col min="3077" max="3077" width="4.85546875" style="39" customWidth="1"/>
    <col min="3078" max="3078" width="8.5703125" style="39" bestFit="1" customWidth="1"/>
    <col min="3079" max="3079" width="6.5703125" style="39" customWidth="1"/>
    <col min="3080" max="3080" width="10.28515625" style="39" customWidth="1"/>
    <col min="3081" max="3081" width="5.85546875" style="39" customWidth="1"/>
    <col min="3082" max="3082" width="9.7109375" style="39" bestFit="1" customWidth="1"/>
    <col min="3083" max="3083" width="5.140625" style="39" customWidth="1"/>
    <col min="3084" max="3084" width="9.28515625" style="39" customWidth="1"/>
    <col min="3085" max="3085" width="5.140625" style="39" customWidth="1"/>
    <col min="3086" max="3086" width="10.140625" style="39" customWidth="1"/>
    <col min="3087" max="3087" width="6" style="39" customWidth="1"/>
    <col min="3088" max="3088" width="9" style="39" customWidth="1"/>
    <col min="3089" max="3089" width="5.140625" style="39" customWidth="1"/>
    <col min="3090" max="3090" width="7.42578125" style="39" customWidth="1"/>
    <col min="3091" max="3091" width="6.42578125" style="39" customWidth="1"/>
    <col min="3092" max="3092" width="9.42578125" style="39" customWidth="1"/>
    <col min="3093" max="3093" width="5" style="39" customWidth="1"/>
    <col min="3094" max="3094" width="10" style="39" customWidth="1"/>
    <col min="3095" max="3328" width="9.140625" style="39"/>
    <col min="3329" max="3329" width="22.85546875" style="39" customWidth="1"/>
    <col min="3330" max="3330" width="16.28515625" style="39" customWidth="1"/>
    <col min="3331" max="3331" width="4.5703125" style="39" customWidth="1"/>
    <col min="3332" max="3332" width="8" style="39" bestFit="1" customWidth="1"/>
    <col min="3333" max="3333" width="4.85546875" style="39" customWidth="1"/>
    <col min="3334" max="3334" width="8.5703125" style="39" bestFit="1" customWidth="1"/>
    <col min="3335" max="3335" width="6.5703125" style="39" customWidth="1"/>
    <col min="3336" max="3336" width="10.28515625" style="39" customWidth="1"/>
    <col min="3337" max="3337" width="5.85546875" style="39" customWidth="1"/>
    <col min="3338" max="3338" width="9.7109375" style="39" bestFit="1" customWidth="1"/>
    <col min="3339" max="3339" width="5.140625" style="39" customWidth="1"/>
    <col min="3340" max="3340" width="9.28515625" style="39" customWidth="1"/>
    <col min="3341" max="3341" width="5.140625" style="39" customWidth="1"/>
    <col min="3342" max="3342" width="10.140625" style="39" customWidth="1"/>
    <col min="3343" max="3343" width="6" style="39" customWidth="1"/>
    <col min="3344" max="3344" width="9" style="39" customWidth="1"/>
    <col min="3345" max="3345" width="5.140625" style="39" customWidth="1"/>
    <col min="3346" max="3346" width="7.42578125" style="39" customWidth="1"/>
    <col min="3347" max="3347" width="6.42578125" style="39" customWidth="1"/>
    <col min="3348" max="3348" width="9.42578125" style="39" customWidth="1"/>
    <col min="3349" max="3349" width="5" style="39" customWidth="1"/>
    <col min="3350" max="3350" width="10" style="39" customWidth="1"/>
    <col min="3351" max="3584" width="9.140625" style="39"/>
    <col min="3585" max="3585" width="22.85546875" style="39" customWidth="1"/>
    <col min="3586" max="3586" width="16.28515625" style="39" customWidth="1"/>
    <col min="3587" max="3587" width="4.5703125" style="39" customWidth="1"/>
    <col min="3588" max="3588" width="8" style="39" bestFit="1" customWidth="1"/>
    <col min="3589" max="3589" width="4.85546875" style="39" customWidth="1"/>
    <col min="3590" max="3590" width="8.5703125" style="39" bestFit="1" customWidth="1"/>
    <col min="3591" max="3591" width="6.5703125" style="39" customWidth="1"/>
    <col min="3592" max="3592" width="10.28515625" style="39" customWidth="1"/>
    <col min="3593" max="3593" width="5.85546875" style="39" customWidth="1"/>
    <col min="3594" max="3594" width="9.7109375" style="39" bestFit="1" customWidth="1"/>
    <col min="3595" max="3595" width="5.140625" style="39" customWidth="1"/>
    <col min="3596" max="3596" width="9.28515625" style="39" customWidth="1"/>
    <col min="3597" max="3597" width="5.140625" style="39" customWidth="1"/>
    <col min="3598" max="3598" width="10.140625" style="39" customWidth="1"/>
    <col min="3599" max="3599" width="6" style="39" customWidth="1"/>
    <col min="3600" max="3600" width="9" style="39" customWidth="1"/>
    <col min="3601" max="3601" width="5.140625" style="39" customWidth="1"/>
    <col min="3602" max="3602" width="7.42578125" style="39" customWidth="1"/>
    <col min="3603" max="3603" width="6.42578125" style="39" customWidth="1"/>
    <col min="3604" max="3604" width="9.42578125" style="39" customWidth="1"/>
    <col min="3605" max="3605" width="5" style="39" customWidth="1"/>
    <col min="3606" max="3606" width="10" style="39" customWidth="1"/>
    <col min="3607" max="3840" width="9.140625" style="39"/>
    <col min="3841" max="3841" width="22.85546875" style="39" customWidth="1"/>
    <col min="3842" max="3842" width="16.28515625" style="39" customWidth="1"/>
    <col min="3843" max="3843" width="4.5703125" style="39" customWidth="1"/>
    <col min="3844" max="3844" width="8" style="39" bestFit="1" customWidth="1"/>
    <col min="3845" max="3845" width="4.85546875" style="39" customWidth="1"/>
    <col min="3846" max="3846" width="8.5703125" style="39" bestFit="1" customWidth="1"/>
    <col min="3847" max="3847" width="6.5703125" style="39" customWidth="1"/>
    <col min="3848" max="3848" width="10.28515625" style="39" customWidth="1"/>
    <col min="3849" max="3849" width="5.85546875" style="39" customWidth="1"/>
    <col min="3850" max="3850" width="9.7109375" style="39" bestFit="1" customWidth="1"/>
    <col min="3851" max="3851" width="5.140625" style="39" customWidth="1"/>
    <col min="3852" max="3852" width="9.28515625" style="39" customWidth="1"/>
    <col min="3853" max="3853" width="5.140625" style="39" customWidth="1"/>
    <col min="3854" max="3854" width="10.140625" style="39" customWidth="1"/>
    <col min="3855" max="3855" width="6" style="39" customWidth="1"/>
    <col min="3856" max="3856" width="9" style="39" customWidth="1"/>
    <col min="3857" max="3857" width="5.140625" style="39" customWidth="1"/>
    <col min="3858" max="3858" width="7.42578125" style="39" customWidth="1"/>
    <col min="3859" max="3859" width="6.42578125" style="39" customWidth="1"/>
    <col min="3860" max="3860" width="9.42578125" style="39" customWidth="1"/>
    <col min="3861" max="3861" width="5" style="39" customWidth="1"/>
    <col min="3862" max="3862" width="10" style="39" customWidth="1"/>
    <col min="3863" max="4096" width="9.140625" style="39"/>
    <col min="4097" max="4097" width="22.85546875" style="39" customWidth="1"/>
    <col min="4098" max="4098" width="16.28515625" style="39" customWidth="1"/>
    <col min="4099" max="4099" width="4.5703125" style="39" customWidth="1"/>
    <col min="4100" max="4100" width="8" style="39" bestFit="1" customWidth="1"/>
    <col min="4101" max="4101" width="4.85546875" style="39" customWidth="1"/>
    <col min="4102" max="4102" width="8.5703125" style="39" bestFit="1" customWidth="1"/>
    <col min="4103" max="4103" width="6.5703125" style="39" customWidth="1"/>
    <col min="4104" max="4104" width="10.28515625" style="39" customWidth="1"/>
    <col min="4105" max="4105" width="5.85546875" style="39" customWidth="1"/>
    <col min="4106" max="4106" width="9.7109375" style="39" bestFit="1" customWidth="1"/>
    <col min="4107" max="4107" width="5.140625" style="39" customWidth="1"/>
    <col min="4108" max="4108" width="9.28515625" style="39" customWidth="1"/>
    <col min="4109" max="4109" width="5.140625" style="39" customWidth="1"/>
    <col min="4110" max="4110" width="10.140625" style="39" customWidth="1"/>
    <col min="4111" max="4111" width="6" style="39" customWidth="1"/>
    <col min="4112" max="4112" width="9" style="39" customWidth="1"/>
    <col min="4113" max="4113" width="5.140625" style="39" customWidth="1"/>
    <col min="4114" max="4114" width="7.42578125" style="39" customWidth="1"/>
    <col min="4115" max="4115" width="6.42578125" style="39" customWidth="1"/>
    <col min="4116" max="4116" width="9.42578125" style="39" customWidth="1"/>
    <col min="4117" max="4117" width="5" style="39" customWidth="1"/>
    <col min="4118" max="4118" width="10" style="39" customWidth="1"/>
    <col min="4119" max="4352" width="9.140625" style="39"/>
    <col min="4353" max="4353" width="22.85546875" style="39" customWidth="1"/>
    <col min="4354" max="4354" width="16.28515625" style="39" customWidth="1"/>
    <col min="4355" max="4355" width="4.5703125" style="39" customWidth="1"/>
    <col min="4356" max="4356" width="8" style="39" bestFit="1" customWidth="1"/>
    <col min="4357" max="4357" width="4.85546875" style="39" customWidth="1"/>
    <col min="4358" max="4358" width="8.5703125" style="39" bestFit="1" customWidth="1"/>
    <col min="4359" max="4359" width="6.5703125" style="39" customWidth="1"/>
    <col min="4360" max="4360" width="10.28515625" style="39" customWidth="1"/>
    <col min="4361" max="4361" width="5.85546875" style="39" customWidth="1"/>
    <col min="4362" max="4362" width="9.7109375" style="39" bestFit="1" customWidth="1"/>
    <col min="4363" max="4363" width="5.140625" style="39" customWidth="1"/>
    <col min="4364" max="4364" width="9.28515625" style="39" customWidth="1"/>
    <col min="4365" max="4365" width="5.140625" style="39" customWidth="1"/>
    <col min="4366" max="4366" width="10.140625" style="39" customWidth="1"/>
    <col min="4367" max="4367" width="6" style="39" customWidth="1"/>
    <col min="4368" max="4368" width="9" style="39" customWidth="1"/>
    <col min="4369" max="4369" width="5.140625" style="39" customWidth="1"/>
    <col min="4370" max="4370" width="7.42578125" style="39" customWidth="1"/>
    <col min="4371" max="4371" width="6.42578125" style="39" customWidth="1"/>
    <col min="4372" max="4372" width="9.42578125" style="39" customWidth="1"/>
    <col min="4373" max="4373" width="5" style="39" customWidth="1"/>
    <col min="4374" max="4374" width="10" style="39" customWidth="1"/>
    <col min="4375" max="4608" width="9.140625" style="39"/>
    <col min="4609" max="4609" width="22.85546875" style="39" customWidth="1"/>
    <col min="4610" max="4610" width="16.28515625" style="39" customWidth="1"/>
    <col min="4611" max="4611" width="4.5703125" style="39" customWidth="1"/>
    <col min="4612" max="4612" width="8" style="39" bestFit="1" customWidth="1"/>
    <col min="4613" max="4613" width="4.85546875" style="39" customWidth="1"/>
    <col min="4614" max="4614" width="8.5703125" style="39" bestFit="1" customWidth="1"/>
    <col min="4615" max="4615" width="6.5703125" style="39" customWidth="1"/>
    <col min="4616" max="4616" width="10.28515625" style="39" customWidth="1"/>
    <col min="4617" max="4617" width="5.85546875" style="39" customWidth="1"/>
    <col min="4618" max="4618" width="9.7109375" style="39" bestFit="1" customWidth="1"/>
    <col min="4619" max="4619" width="5.140625" style="39" customWidth="1"/>
    <col min="4620" max="4620" width="9.28515625" style="39" customWidth="1"/>
    <col min="4621" max="4621" width="5.140625" style="39" customWidth="1"/>
    <col min="4622" max="4622" width="10.140625" style="39" customWidth="1"/>
    <col min="4623" max="4623" width="6" style="39" customWidth="1"/>
    <col min="4624" max="4624" width="9" style="39" customWidth="1"/>
    <col min="4625" max="4625" width="5.140625" style="39" customWidth="1"/>
    <col min="4626" max="4626" width="7.42578125" style="39" customWidth="1"/>
    <col min="4627" max="4627" width="6.42578125" style="39" customWidth="1"/>
    <col min="4628" max="4628" width="9.42578125" style="39" customWidth="1"/>
    <col min="4629" max="4629" width="5" style="39" customWidth="1"/>
    <col min="4630" max="4630" width="10" style="39" customWidth="1"/>
    <col min="4631" max="4864" width="9.140625" style="39"/>
    <col min="4865" max="4865" width="22.85546875" style="39" customWidth="1"/>
    <col min="4866" max="4866" width="16.28515625" style="39" customWidth="1"/>
    <col min="4867" max="4867" width="4.5703125" style="39" customWidth="1"/>
    <col min="4868" max="4868" width="8" style="39" bestFit="1" customWidth="1"/>
    <col min="4869" max="4869" width="4.85546875" style="39" customWidth="1"/>
    <col min="4870" max="4870" width="8.5703125" style="39" bestFit="1" customWidth="1"/>
    <col min="4871" max="4871" width="6.5703125" style="39" customWidth="1"/>
    <col min="4872" max="4872" width="10.28515625" style="39" customWidth="1"/>
    <col min="4873" max="4873" width="5.85546875" style="39" customWidth="1"/>
    <col min="4874" max="4874" width="9.7109375" style="39" bestFit="1" customWidth="1"/>
    <col min="4875" max="4875" width="5.140625" style="39" customWidth="1"/>
    <col min="4876" max="4876" width="9.28515625" style="39" customWidth="1"/>
    <col min="4877" max="4877" width="5.140625" style="39" customWidth="1"/>
    <col min="4878" max="4878" width="10.140625" style="39" customWidth="1"/>
    <col min="4879" max="4879" width="6" style="39" customWidth="1"/>
    <col min="4880" max="4880" width="9" style="39" customWidth="1"/>
    <col min="4881" max="4881" width="5.140625" style="39" customWidth="1"/>
    <col min="4882" max="4882" width="7.42578125" style="39" customWidth="1"/>
    <col min="4883" max="4883" width="6.42578125" style="39" customWidth="1"/>
    <col min="4884" max="4884" width="9.42578125" style="39" customWidth="1"/>
    <col min="4885" max="4885" width="5" style="39" customWidth="1"/>
    <col min="4886" max="4886" width="10" style="39" customWidth="1"/>
    <col min="4887" max="5120" width="9.140625" style="39"/>
    <col min="5121" max="5121" width="22.85546875" style="39" customWidth="1"/>
    <col min="5122" max="5122" width="16.28515625" style="39" customWidth="1"/>
    <col min="5123" max="5123" width="4.5703125" style="39" customWidth="1"/>
    <col min="5124" max="5124" width="8" style="39" bestFit="1" customWidth="1"/>
    <col min="5125" max="5125" width="4.85546875" style="39" customWidth="1"/>
    <col min="5126" max="5126" width="8.5703125" style="39" bestFit="1" customWidth="1"/>
    <col min="5127" max="5127" width="6.5703125" style="39" customWidth="1"/>
    <col min="5128" max="5128" width="10.28515625" style="39" customWidth="1"/>
    <col min="5129" max="5129" width="5.85546875" style="39" customWidth="1"/>
    <col min="5130" max="5130" width="9.7109375" style="39" bestFit="1" customWidth="1"/>
    <col min="5131" max="5131" width="5.140625" style="39" customWidth="1"/>
    <col min="5132" max="5132" width="9.28515625" style="39" customWidth="1"/>
    <col min="5133" max="5133" width="5.140625" style="39" customWidth="1"/>
    <col min="5134" max="5134" width="10.140625" style="39" customWidth="1"/>
    <col min="5135" max="5135" width="6" style="39" customWidth="1"/>
    <col min="5136" max="5136" width="9" style="39" customWidth="1"/>
    <col min="5137" max="5137" width="5.140625" style="39" customWidth="1"/>
    <col min="5138" max="5138" width="7.42578125" style="39" customWidth="1"/>
    <col min="5139" max="5139" width="6.42578125" style="39" customWidth="1"/>
    <col min="5140" max="5140" width="9.42578125" style="39" customWidth="1"/>
    <col min="5141" max="5141" width="5" style="39" customWidth="1"/>
    <col min="5142" max="5142" width="10" style="39" customWidth="1"/>
    <col min="5143" max="5376" width="9.140625" style="39"/>
    <col min="5377" max="5377" width="22.85546875" style="39" customWidth="1"/>
    <col min="5378" max="5378" width="16.28515625" style="39" customWidth="1"/>
    <col min="5379" max="5379" width="4.5703125" style="39" customWidth="1"/>
    <col min="5380" max="5380" width="8" style="39" bestFit="1" customWidth="1"/>
    <col min="5381" max="5381" width="4.85546875" style="39" customWidth="1"/>
    <col min="5382" max="5382" width="8.5703125" style="39" bestFit="1" customWidth="1"/>
    <col min="5383" max="5383" width="6.5703125" style="39" customWidth="1"/>
    <col min="5384" max="5384" width="10.28515625" style="39" customWidth="1"/>
    <col min="5385" max="5385" width="5.85546875" style="39" customWidth="1"/>
    <col min="5386" max="5386" width="9.7109375" style="39" bestFit="1" customWidth="1"/>
    <col min="5387" max="5387" width="5.140625" style="39" customWidth="1"/>
    <col min="5388" max="5388" width="9.28515625" style="39" customWidth="1"/>
    <col min="5389" max="5389" width="5.140625" style="39" customWidth="1"/>
    <col min="5390" max="5390" width="10.140625" style="39" customWidth="1"/>
    <col min="5391" max="5391" width="6" style="39" customWidth="1"/>
    <col min="5392" max="5392" width="9" style="39" customWidth="1"/>
    <col min="5393" max="5393" width="5.140625" style="39" customWidth="1"/>
    <col min="5394" max="5394" width="7.42578125" style="39" customWidth="1"/>
    <col min="5395" max="5395" width="6.42578125" style="39" customWidth="1"/>
    <col min="5396" max="5396" width="9.42578125" style="39" customWidth="1"/>
    <col min="5397" max="5397" width="5" style="39" customWidth="1"/>
    <col min="5398" max="5398" width="10" style="39" customWidth="1"/>
    <col min="5399" max="5632" width="9.140625" style="39"/>
    <col min="5633" max="5633" width="22.85546875" style="39" customWidth="1"/>
    <col min="5634" max="5634" width="16.28515625" style="39" customWidth="1"/>
    <col min="5635" max="5635" width="4.5703125" style="39" customWidth="1"/>
    <col min="5636" max="5636" width="8" style="39" bestFit="1" customWidth="1"/>
    <col min="5637" max="5637" width="4.85546875" style="39" customWidth="1"/>
    <col min="5638" max="5638" width="8.5703125" style="39" bestFit="1" customWidth="1"/>
    <col min="5639" max="5639" width="6.5703125" style="39" customWidth="1"/>
    <col min="5640" max="5640" width="10.28515625" style="39" customWidth="1"/>
    <col min="5641" max="5641" width="5.85546875" style="39" customWidth="1"/>
    <col min="5642" max="5642" width="9.7109375" style="39" bestFit="1" customWidth="1"/>
    <col min="5643" max="5643" width="5.140625" style="39" customWidth="1"/>
    <col min="5644" max="5644" width="9.28515625" style="39" customWidth="1"/>
    <col min="5645" max="5645" width="5.140625" style="39" customWidth="1"/>
    <col min="5646" max="5646" width="10.140625" style="39" customWidth="1"/>
    <col min="5647" max="5647" width="6" style="39" customWidth="1"/>
    <col min="5648" max="5648" width="9" style="39" customWidth="1"/>
    <col min="5649" max="5649" width="5.140625" style="39" customWidth="1"/>
    <col min="5650" max="5650" width="7.42578125" style="39" customWidth="1"/>
    <col min="5651" max="5651" width="6.42578125" style="39" customWidth="1"/>
    <col min="5652" max="5652" width="9.42578125" style="39" customWidth="1"/>
    <col min="5653" max="5653" width="5" style="39" customWidth="1"/>
    <col min="5654" max="5654" width="10" style="39" customWidth="1"/>
    <col min="5655" max="5888" width="9.140625" style="39"/>
    <col min="5889" max="5889" width="22.85546875" style="39" customWidth="1"/>
    <col min="5890" max="5890" width="16.28515625" style="39" customWidth="1"/>
    <col min="5891" max="5891" width="4.5703125" style="39" customWidth="1"/>
    <col min="5892" max="5892" width="8" style="39" bestFit="1" customWidth="1"/>
    <col min="5893" max="5893" width="4.85546875" style="39" customWidth="1"/>
    <col min="5894" max="5894" width="8.5703125" style="39" bestFit="1" customWidth="1"/>
    <col min="5895" max="5895" width="6.5703125" style="39" customWidth="1"/>
    <col min="5896" max="5896" width="10.28515625" style="39" customWidth="1"/>
    <col min="5897" max="5897" width="5.85546875" style="39" customWidth="1"/>
    <col min="5898" max="5898" width="9.7109375" style="39" bestFit="1" customWidth="1"/>
    <col min="5899" max="5899" width="5.140625" style="39" customWidth="1"/>
    <col min="5900" max="5900" width="9.28515625" style="39" customWidth="1"/>
    <col min="5901" max="5901" width="5.140625" style="39" customWidth="1"/>
    <col min="5902" max="5902" width="10.140625" style="39" customWidth="1"/>
    <col min="5903" max="5903" width="6" style="39" customWidth="1"/>
    <col min="5904" max="5904" width="9" style="39" customWidth="1"/>
    <col min="5905" max="5905" width="5.140625" style="39" customWidth="1"/>
    <col min="5906" max="5906" width="7.42578125" style="39" customWidth="1"/>
    <col min="5907" max="5907" width="6.42578125" style="39" customWidth="1"/>
    <col min="5908" max="5908" width="9.42578125" style="39" customWidth="1"/>
    <col min="5909" max="5909" width="5" style="39" customWidth="1"/>
    <col min="5910" max="5910" width="10" style="39" customWidth="1"/>
    <col min="5911" max="6144" width="9.140625" style="39"/>
    <col min="6145" max="6145" width="22.85546875" style="39" customWidth="1"/>
    <col min="6146" max="6146" width="16.28515625" style="39" customWidth="1"/>
    <col min="6147" max="6147" width="4.5703125" style="39" customWidth="1"/>
    <col min="6148" max="6148" width="8" style="39" bestFit="1" customWidth="1"/>
    <col min="6149" max="6149" width="4.85546875" style="39" customWidth="1"/>
    <col min="6150" max="6150" width="8.5703125" style="39" bestFit="1" customWidth="1"/>
    <col min="6151" max="6151" width="6.5703125" style="39" customWidth="1"/>
    <col min="6152" max="6152" width="10.28515625" style="39" customWidth="1"/>
    <col min="6153" max="6153" width="5.85546875" style="39" customWidth="1"/>
    <col min="6154" max="6154" width="9.7109375" style="39" bestFit="1" customWidth="1"/>
    <col min="6155" max="6155" width="5.140625" style="39" customWidth="1"/>
    <col min="6156" max="6156" width="9.28515625" style="39" customWidth="1"/>
    <col min="6157" max="6157" width="5.140625" style="39" customWidth="1"/>
    <col min="6158" max="6158" width="10.140625" style="39" customWidth="1"/>
    <col min="6159" max="6159" width="6" style="39" customWidth="1"/>
    <col min="6160" max="6160" width="9" style="39" customWidth="1"/>
    <col min="6161" max="6161" width="5.140625" style="39" customWidth="1"/>
    <col min="6162" max="6162" width="7.42578125" style="39" customWidth="1"/>
    <col min="6163" max="6163" width="6.42578125" style="39" customWidth="1"/>
    <col min="6164" max="6164" width="9.42578125" style="39" customWidth="1"/>
    <col min="6165" max="6165" width="5" style="39" customWidth="1"/>
    <col min="6166" max="6166" width="10" style="39" customWidth="1"/>
    <col min="6167" max="6400" width="9.140625" style="39"/>
    <col min="6401" max="6401" width="22.85546875" style="39" customWidth="1"/>
    <col min="6402" max="6402" width="16.28515625" style="39" customWidth="1"/>
    <col min="6403" max="6403" width="4.5703125" style="39" customWidth="1"/>
    <col min="6404" max="6404" width="8" style="39" bestFit="1" customWidth="1"/>
    <col min="6405" max="6405" width="4.85546875" style="39" customWidth="1"/>
    <col min="6406" max="6406" width="8.5703125" style="39" bestFit="1" customWidth="1"/>
    <col min="6407" max="6407" width="6.5703125" style="39" customWidth="1"/>
    <col min="6408" max="6408" width="10.28515625" style="39" customWidth="1"/>
    <col min="6409" max="6409" width="5.85546875" style="39" customWidth="1"/>
    <col min="6410" max="6410" width="9.7109375" style="39" bestFit="1" customWidth="1"/>
    <col min="6411" max="6411" width="5.140625" style="39" customWidth="1"/>
    <col min="6412" max="6412" width="9.28515625" style="39" customWidth="1"/>
    <col min="6413" max="6413" width="5.140625" style="39" customWidth="1"/>
    <col min="6414" max="6414" width="10.140625" style="39" customWidth="1"/>
    <col min="6415" max="6415" width="6" style="39" customWidth="1"/>
    <col min="6416" max="6416" width="9" style="39" customWidth="1"/>
    <col min="6417" max="6417" width="5.140625" style="39" customWidth="1"/>
    <col min="6418" max="6418" width="7.42578125" style="39" customWidth="1"/>
    <col min="6419" max="6419" width="6.42578125" style="39" customWidth="1"/>
    <col min="6420" max="6420" width="9.42578125" style="39" customWidth="1"/>
    <col min="6421" max="6421" width="5" style="39" customWidth="1"/>
    <col min="6422" max="6422" width="10" style="39" customWidth="1"/>
    <col min="6423" max="6656" width="9.140625" style="39"/>
    <col min="6657" max="6657" width="22.85546875" style="39" customWidth="1"/>
    <col min="6658" max="6658" width="16.28515625" style="39" customWidth="1"/>
    <col min="6659" max="6659" width="4.5703125" style="39" customWidth="1"/>
    <col min="6660" max="6660" width="8" style="39" bestFit="1" customWidth="1"/>
    <col min="6661" max="6661" width="4.85546875" style="39" customWidth="1"/>
    <col min="6662" max="6662" width="8.5703125" style="39" bestFit="1" customWidth="1"/>
    <col min="6663" max="6663" width="6.5703125" style="39" customWidth="1"/>
    <col min="6664" max="6664" width="10.28515625" style="39" customWidth="1"/>
    <col min="6665" max="6665" width="5.85546875" style="39" customWidth="1"/>
    <col min="6666" max="6666" width="9.7109375" style="39" bestFit="1" customWidth="1"/>
    <col min="6667" max="6667" width="5.140625" style="39" customWidth="1"/>
    <col min="6668" max="6668" width="9.28515625" style="39" customWidth="1"/>
    <col min="6669" max="6669" width="5.140625" style="39" customWidth="1"/>
    <col min="6670" max="6670" width="10.140625" style="39" customWidth="1"/>
    <col min="6671" max="6671" width="6" style="39" customWidth="1"/>
    <col min="6672" max="6672" width="9" style="39" customWidth="1"/>
    <col min="6673" max="6673" width="5.140625" style="39" customWidth="1"/>
    <col min="6674" max="6674" width="7.42578125" style="39" customWidth="1"/>
    <col min="6675" max="6675" width="6.42578125" style="39" customWidth="1"/>
    <col min="6676" max="6676" width="9.42578125" style="39" customWidth="1"/>
    <col min="6677" max="6677" width="5" style="39" customWidth="1"/>
    <col min="6678" max="6678" width="10" style="39" customWidth="1"/>
    <col min="6679" max="6912" width="9.140625" style="39"/>
    <col min="6913" max="6913" width="22.85546875" style="39" customWidth="1"/>
    <col min="6914" max="6914" width="16.28515625" style="39" customWidth="1"/>
    <col min="6915" max="6915" width="4.5703125" style="39" customWidth="1"/>
    <col min="6916" max="6916" width="8" style="39" bestFit="1" customWidth="1"/>
    <col min="6917" max="6917" width="4.85546875" style="39" customWidth="1"/>
    <col min="6918" max="6918" width="8.5703125" style="39" bestFit="1" customWidth="1"/>
    <col min="6919" max="6919" width="6.5703125" style="39" customWidth="1"/>
    <col min="6920" max="6920" width="10.28515625" style="39" customWidth="1"/>
    <col min="6921" max="6921" width="5.85546875" style="39" customWidth="1"/>
    <col min="6922" max="6922" width="9.7109375" style="39" bestFit="1" customWidth="1"/>
    <col min="6923" max="6923" width="5.140625" style="39" customWidth="1"/>
    <col min="6924" max="6924" width="9.28515625" style="39" customWidth="1"/>
    <col min="6925" max="6925" width="5.140625" style="39" customWidth="1"/>
    <col min="6926" max="6926" width="10.140625" style="39" customWidth="1"/>
    <col min="6927" max="6927" width="6" style="39" customWidth="1"/>
    <col min="6928" max="6928" width="9" style="39" customWidth="1"/>
    <col min="6929" max="6929" width="5.140625" style="39" customWidth="1"/>
    <col min="6930" max="6930" width="7.42578125" style="39" customWidth="1"/>
    <col min="6931" max="6931" width="6.42578125" style="39" customWidth="1"/>
    <col min="6932" max="6932" width="9.42578125" style="39" customWidth="1"/>
    <col min="6933" max="6933" width="5" style="39" customWidth="1"/>
    <col min="6934" max="6934" width="10" style="39" customWidth="1"/>
    <col min="6935" max="7168" width="9.140625" style="39"/>
    <col min="7169" max="7169" width="22.85546875" style="39" customWidth="1"/>
    <col min="7170" max="7170" width="16.28515625" style="39" customWidth="1"/>
    <col min="7171" max="7171" width="4.5703125" style="39" customWidth="1"/>
    <col min="7172" max="7172" width="8" style="39" bestFit="1" customWidth="1"/>
    <col min="7173" max="7173" width="4.85546875" style="39" customWidth="1"/>
    <col min="7174" max="7174" width="8.5703125" style="39" bestFit="1" customWidth="1"/>
    <col min="7175" max="7175" width="6.5703125" style="39" customWidth="1"/>
    <col min="7176" max="7176" width="10.28515625" style="39" customWidth="1"/>
    <col min="7177" max="7177" width="5.85546875" style="39" customWidth="1"/>
    <col min="7178" max="7178" width="9.7109375" style="39" bestFit="1" customWidth="1"/>
    <col min="7179" max="7179" width="5.140625" style="39" customWidth="1"/>
    <col min="7180" max="7180" width="9.28515625" style="39" customWidth="1"/>
    <col min="7181" max="7181" width="5.140625" style="39" customWidth="1"/>
    <col min="7182" max="7182" width="10.140625" style="39" customWidth="1"/>
    <col min="7183" max="7183" width="6" style="39" customWidth="1"/>
    <col min="7184" max="7184" width="9" style="39" customWidth="1"/>
    <col min="7185" max="7185" width="5.140625" style="39" customWidth="1"/>
    <col min="7186" max="7186" width="7.42578125" style="39" customWidth="1"/>
    <col min="7187" max="7187" width="6.42578125" style="39" customWidth="1"/>
    <col min="7188" max="7188" width="9.42578125" style="39" customWidth="1"/>
    <col min="7189" max="7189" width="5" style="39" customWidth="1"/>
    <col min="7190" max="7190" width="10" style="39" customWidth="1"/>
    <col min="7191" max="7424" width="9.140625" style="39"/>
    <col min="7425" max="7425" width="22.85546875" style="39" customWidth="1"/>
    <col min="7426" max="7426" width="16.28515625" style="39" customWidth="1"/>
    <col min="7427" max="7427" width="4.5703125" style="39" customWidth="1"/>
    <col min="7428" max="7428" width="8" style="39" bestFit="1" customWidth="1"/>
    <col min="7429" max="7429" width="4.85546875" style="39" customWidth="1"/>
    <col min="7430" max="7430" width="8.5703125" style="39" bestFit="1" customWidth="1"/>
    <col min="7431" max="7431" width="6.5703125" style="39" customWidth="1"/>
    <col min="7432" max="7432" width="10.28515625" style="39" customWidth="1"/>
    <col min="7433" max="7433" width="5.85546875" style="39" customWidth="1"/>
    <col min="7434" max="7434" width="9.7109375" style="39" bestFit="1" customWidth="1"/>
    <col min="7435" max="7435" width="5.140625" style="39" customWidth="1"/>
    <col min="7436" max="7436" width="9.28515625" style="39" customWidth="1"/>
    <col min="7437" max="7437" width="5.140625" style="39" customWidth="1"/>
    <col min="7438" max="7438" width="10.140625" style="39" customWidth="1"/>
    <col min="7439" max="7439" width="6" style="39" customWidth="1"/>
    <col min="7440" max="7440" width="9" style="39" customWidth="1"/>
    <col min="7441" max="7441" width="5.140625" style="39" customWidth="1"/>
    <col min="7442" max="7442" width="7.42578125" style="39" customWidth="1"/>
    <col min="7443" max="7443" width="6.42578125" style="39" customWidth="1"/>
    <col min="7444" max="7444" width="9.42578125" style="39" customWidth="1"/>
    <col min="7445" max="7445" width="5" style="39" customWidth="1"/>
    <col min="7446" max="7446" width="10" style="39" customWidth="1"/>
    <col min="7447" max="7680" width="9.140625" style="39"/>
    <col min="7681" max="7681" width="22.85546875" style="39" customWidth="1"/>
    <col min="7682" max="7682" width="16.28515625" style="39" customWidth="1"/>
    <col min="7683" max="7683" width="4.5703125" style="39" customWidth="1"/>
    <col min="7684" max="7684" width="8" style="39" bestFit="1" customWidth="1"/>
    <col min="7685" max="7685" width="4.85546875" style="39" customWidth="1"/>
    <col min="7686" max="7686" width="8.5703125" style="39" bestFit="1" customWidth="1"/>
    <col min="7687" max="7687" width="6.5703125" style="39" customWidth="1"/>
    <col min="7688" max="7688" width="10.28515625" style="39" customWidth="1"/>
    <col min="7689" max="7689" width="5.85546875" style="39" customWidth="1"/>
    <col min="7690" max="7690" width="9.7109375" style="39" bestFit="1" customWidth="1"/>
    <col min="7691" max="7691" width="5.140625" style="39" customWidth="1"/>
    <col min="7692" max="7692" width="9.28515625" style="39" customWidth="1"/>
    <col min="7693" max="7693" width="5.140625" style="39" customWidth="1"/>
    <col min="7694" max="7694" width="10.140625" style="39" customWidth="1"/>
    <col min="7695" max="7695" width="6" style="39" customWidth="1"/>
    <col min="7696" max="7696" width="9" style="39" customWidth="1"/>
    <col min="7697" max="7697" width="5.140625" style="39" customWidth="1"/>
    <col min="7698" max="7698" width="7.42578125" style="39" customWidth="1"/>
    <col min="7699" max="7699" width="6.42578125" style="39" customWidth="1"/>
    <col min="7700" max="7700" width="9.42578125" style="39" customWidth="1"/>
    <col min="7701" max="7701" width="5" style="39" customWidth="1"/>
    <col min="7702" max="7702" width="10" style="39" customWidth="1"/>
    <col min="7703" max="7936" width="9.140625" style="39"/>
    <col min="7937" max="7937" width="22.85546875" style="39" customWidth="1"/>
    <col min="7938" max="7938" width="16.28515625" style="39" customWidth="1"/>
    <col min="7939" max="7939" width="4.5703125" style="39" customWidth="1"/>
    <col min="7940" max="7940" width="8" style="39" bestFit="1" customWidth="1"/>
    <col min="7941" max="7941" width="4.85546875" style="39" customWidth="1"/>
    <col min="7942" max="7942" width="8.5703125" style="39" bestFit="1" customWidth="1"/>
    <col min="7943" max="7943" width="6.5703125" style="39" customWidth="1"/>
    <col min="7944" max="7944" width="10.28515625" style="39" customWidth="1"/>
    <col min="7945" max="7945" width="5.85546875" style="39" customWidth="1"/>
    <col min="7946" max="7946" width="9.7109375" style="39" bestFit="1" customWidth="1"/>
    <col min="7947" max="7947" width="5.140625" style="39" customWidth="1"/>
    <col min="7948" max="7948" width="9.28515625" style="39" customWidth="1"/>
    <col min="7949" max="7949" width="5.140625" style="39" customWidth="1"/>
    <col min="7950" max="7950" width="10.140625" style="39" customWidth="1"/>
    <col min="7951" max="7951" width="6" style="39" customWidth="1"/>
    <col min="7952" max="7952" width="9" style="39" customWidth="1"/>
    <col min="7953" max="7953" width="5.140625" style="39" customWidth="1"/>
    <col min="7954" max="7954" width="7.42578125" style="39" customWidth="1"/>
    <col min="7955" max="7955" width="6.42578125" style="39" customWidth="1"/>
    <col min="7956" max="7956" width="9.42578125" style="39" customWidth="1"/>
    <col min="7957" max="7957" width="5" style="39" customWidth="1"/>
    <col min="7958" max="7958" width="10" style="39" customWidth="1"/>
    <col min="7959" max="8192" width="9.140625" style="39"/>
    <col min="8193" max="8193" width="22.85546875" style="39" customWidth="1"/>
    <col min="8194" max="8194" width="16.28515625" style="39" customWidth="1"/>
    <col min="8195" max="8195" width="4.5703125" style="39" customWidth="1"/>
    <col min="8196" max="8196" width="8" style="39" bestFit="1" customWidth="1"/>
    <col min="8197" max="8197" width="4.85546875" style="39" customWidth="1"/>
    <col min="8198" max="8198" width="8.5703125" style="39" bestFit="1" customWidth="1"/>
    <col min="8199" max="8199" width="6.5703125" style="39" customWidth="1"/>
    <col min="8200" max="8200" width="10.28515625" style="39" customWidth="1"/>
    <col min="8201" max="8201" width="5.85546875" style="39" customWidth="1"/>
    <col min="8202" max="8202" width="9.7109375" style="39" bestFit="1" customWidth="1"/>
    <col min="8203" max="8203" width="5.140625" style="39" customWidth="1"/>
    <col min="8204" max="8204" width="9.28515625" style="39" customWidth="1"/>
    <col min="8205" max="8205" width="5.140625" style="39" customWidth="1"/>
    <col min="8206" max="8206" width="10.140625" style="39" customWidth="1"/>
    <col min="8207" max="8207" width="6" style="39" customWidth="1"/>
    <col min="8208" max="8208" width="9" style="39" customWidth="1"/>
    <col min="8209" max="8209" width="5.140625" style="39" customWidth="1"/>
    <col min="8210" max="8210" width="7.42578125" style="39" customWidth="1"/>
    <col min="8211" max="8211" width="6.42578125" style="39" customWidth="1"/>
    <col min="8212" max="8212" width="9.42578125" style="39" customWidth="1"/>
    <col min="8213" max="8213" width="5" style="39" customWidth="1"/>
    <col min="8214" max="8214" width="10" style="39" customWidth="1"/>
    <col min="8215" max="8448" width="9.140625" style="39"/>
    <col min="8449" max="8449" width="22.85546875" style="39" customWidth="1"/>
    <col min="8450" max="8450" width="16.28515625" style="39" customWidth="1"/>
    <col min="8451" max="8451" width="4.5703125" style="39" customWidth="1"/>
    <col min="8452" max="8452" width="8" style="39" bestFit="1" customWidth="1"/>
    <col min="8453" max="8453" width="4.85546875" style="39" customWidth="1"/>
    <col min="8454" max="8454" width="8.5703125" style="39" bestFit="1" customWidth="1"/>
    <col min="8455" max="8455" width="6.5703125" style="39" customWidth="1"/>
    <col min="8456" max="8456" width="10.28515625" style="39" customWidth="1"/>
    <col min="8457" max="8457" width="5.85546875" style="39" customWidth="1"/>
    <col min="8458" max="8458" width="9.7109375" style="39" bestFit="1" customWidth="1"/>
    <col min="8459" max="8459" width="5.140625" style="39" customWidth="1"/>
    <col min="8460" max="8460" width="9.28515625" style="39" customWidth="1"/>
    <col min="8461" max="8461" width="5.140625" style="39" customWidth="1"/>
    <col min="8462" max="8462" width="10.140625" style="39" customWidth="1"/>
    <col min="8463" max="8463" width="6" style="39" customWidth="1"/>
    <col min="8464" max="8464" width="9" style="39" customWidth="1"/>
    <col min="8465" max="8465" width="5.140625" style="39" customWidth="1"/>
    <col min="8466" max="8466" width="7.42578125" style="39" customWidth="1"/>
    <col min="8467" max="8467" width="6.42578125" style="39" customWidth="1"/>
    <col min="8468" max="8468" width="9.42578125" style="39" customWidth="1"/>
    <col min="8469" max="8469" width="5" style="39" customWidth="1"/>
    <col min="8470" max="8470" width="10" style="39" customWidth="1"/>
    <col min="8471" max="8704" width="9.140625" style="39"/>
    <col min="8705" max="8705" width="22.85546875" style="39" customWidth="1"/>
    <col min="8706" max="8706" width="16.28515625" style="39" customWidth="1"/>
    <col min="8707" max="8707" width="4.5703125" style="39" customWidth="1"/>
    <col min="8708" max="8708" width="8" style="39" bestFit="1" customWidth="1"/>
    <col min="8709" max="8709" width="4.85546875" style="39" customWidth="1"/>
    <col min="8710" max="8710" width="8.5703125" style="39" bestFit="1" customWidth="1"/>
    <col min="8711" max="8711" width="6.5703125" style="39" customWidth="1"/>
    <col min="8712" max="8712" width="10.28515625" style="39" customWidth="1"/>
    <col min="8713" max="8713" width="5.85546875" style="39" customWidth="1"/>
    <col min="8714" max="8714" width="9.7109375" style="39" bestFit="1" customWidth="1"/>
    <col min="8715" max="8715" width="5.140625" style="39" customWidth="1"/>
    <col min="8716" max="8716" width="9.28515625" style="39" customWidth="1"/>
    <col min="8717" max="8717" width="5.140625" style="39" customWidth="1"/>
    <col min="8718" max="8718" width="10.140625" style="39" customWidth="1"/>
    <col min="8719" max="8719" width="6" style="39" customWidth="1"/>
    <col min="8720" max="8720" width="9" style="39" customWidth="1"/>
    <col min="8721" max="8721" width="5.140625" style="39" customWidth="1"/>
    <col min="8722" max="8722" width="7.42578125" style="39" customWidth="1"/>
    <col min="8723" max="8723" width="6.42578125" style="39" customWidth="1"/>
    <col min="8724" max="8724" width="9.42578125" style="39" customWidth="1"/>
    <col min="8725" max="8725" width="5" style="39" customWidth="1"/>
    <col min="8726" max="8726" width="10" style="39" customWidth="1"/>
    <col min="8727" max="8960" width="9.140625" style="39"/>
    <col min="8961" max="8961" width="22.85546875" style="39" customWidth="1"/>
    <col min="8962" max="8962" width="16.28515625" style="39" customWidth="1"/>
    <col min="8963" max="8963" width="4.5703125" style="39" customWidth="1"/>
    <col min="8964" max="8964" width="8" style="39" bestFit="1" customWidth="1"/>
    <col min="8965" max="8965" width="4.85546875" style="39" customWidth="1"/>
    <col min="8966" max="8966" width="8.5703125" style="39" bestFit="1" customWidth="1"/>
    <col min="8967" max="8967" width="6.5703125" style="39" customWidth="1"/>
    <col min="8968" max="8968" width="10.28515625" style="39" customWidth="1"/>
    <col min="8969" max="8969" width="5.85546875" style="39" customWidth="1"/>
    <col min="8970" max="8970" width="9.7109375" style="39" bestFit="1" customWidth="1"/>
    <col min="8971" max="8971" width="5.140625" style="39" customWidth="1"/>
    <col min="8972" max="8972" width="9.28515625" style="39" customWidth="1"/>
    <col min="8973" max="8973" width="5.140625" style="39" customWidth="1"/>
    <col min="8974" max="8974" width="10.140625" style="39" customWidth="1"/>
    <col min="8975" max="8975" width="6" style="39" customWidth="1"/>
    <col min="8976" max="8976" width="9" style="39" customWidth="1"/>
    <col min="8977" max="8977" width="5.140625" style="39" customWidth="1"/>
    <col min="8978" max="8978" width="7.42578125" style="39" customWidth="1"/>
    <col min="8979" max="8979" width="6.42578125" style="39" customWidth="1"/>
    <col min="8980" max="8980" width="9.42578125" style="39" customWidth="1"/>
    <col min="8981" max="8981" width="5" style="39" customWidth="1"/>
    <col min="8982" max="8982" width="10" style="39" customWidth="1"/>
    <col min="8983" max="9216" width="9.140625" style="39"/>
    <col min="9217" max="9217" width="22.85546875" style="39" customWidth="1"/>
    <col min="9218" max="9218" width="16.28515625" style="39" customWidth="1"/>
    <col min="9219" max="9219" width="4.5703125" style="39" customWidth="1"/>
    <col min="9220" max="9220" width="8" style="39" bestFit="1" customWidth="1"/>
    <col min="9221" max="9221" width="4.85546875" style="39" customWidth="1"/>
    <col min="9222" max="9222" width="8.5703125" style="39" bestFit="1" customWidth="1"/>
    <col min="9223" max="9223" width="6.5703125" style="39" customWidth="1"/>
    <col min="9224" max="9224" width="10.28515625" style="39" customWidth="1"/>
    <col min="9225" max="9225" width="5.85546875" style="39" customWidth="1"/>
    <col min="9226" max="9226" width="9.7109375" style="39" bestFit="1" customWidth="1"/>
    <col min="9227" max="9227" width="5.140625" style="39" customWidth="1"/>
    <col min="9228" max="9228" width="9.28515625" style="39" customWidth="1"/>
    <col min="9229" max="9229" width="5.140625" style="39" customWidth="1"/>
    <col min="9230" max="9230" width="10.140625" style="39" customWidth="1"/>
    <col min="9231" max="9231" width="6" style="39" customWidth="1"/>
    <col min="9232" max="9232" width="9" style="39" customWidth="1"/>
    <col min="9233" max="9233" width="5.140625" style="39" customWidth="1"/>
    <col min="9234" max="9234" width="7.42578125" style="39" customWidth="1"/>
    <col min="9235" max="9235" width="6.42578125" style="39" customWidth="1"/>
    <col min="9236" max="9236" width="9.42578125" style="39" customWidth="1"/>
    <col min="9237" max="9237" width="5" style="39" customWidth="1"/>
    <col min="9238" max="9238" width="10" style="39" customWidth="1"/>
    <col min="9239" max="9472" width="9.140625" style="39"/>
    <col min="9473" max="9473" width="22.85546875" style="39" customWidth="1"/>
    <col min="9474" max="9474" width="16.28515625" style="39" customWidth="1"/>
    <col min="9475" max="9475" width="4.5703125" style="39" customWidth="1"/>
    <col min="9476" max="9476" width="8" style="39" bestFit="1" customWidth="1"/>
    <col min="9477" max="9477" width="4.85546875" style="39" customWidth="1"/>
    <col min="9478" max="9478" width="8.5703125" style="39" bestFit="1" customWidth="1"/>
    <col min="9479" max="9479" width="6.5703125" style="39" customWidth="1"/>
    <col min="9480" max="9480" width="10.28515625" style="39" customWidth="1"/>
    <col min="9481" max="9481" width="5.85546875" style="39" customWidth="1"/>
    <col min="9482" max="9482" width="9.7109375" style="39" bestFit="1" customWidth="1"/>
    <col min="9483" max="9483" width="5.140625" style="39" customWidth="1"/>
    <col min="9484" max="9484" width="9.28515625" style="39" customWidth="1"/>
    <col min="9485" max="9485" width="5.140625" style="39" customWidth="1"/>
    <col min="9486" max="9486" width="10.140625" style="39" customWidth="1"/>
    <col min="9487" max="9487" width="6" style="39" customWidth="1"/>
    <col min="9488" max="9488" width="9" style="39" customWidth="1"/>
    <col min="9489" max="9489" width="5.140625" style="39" customWidth="1"/>
    <col min="9490" max="9490" width="7.42578125" style="39" customWidth="1"/>
    <col min="9491" max="9491" width="6.42578125" style="39" customWidth="1"/>
    <col min="9492" max="9492" width="9.42578125" style="39" customWidth="1"/>
    <col min="9493" max="9493" width="5" style="39" customWidth="1"/>
    <col min="9494" max="9494" width="10" style="39" customWidth="1"/>
    <col min="9495" max="9728" width="9.140625" style="39"/>
    <col min="9729" max="9729" width="22.85546875" style="39" customWidth="1"/>
    <col min="9730" max="9730" width="16.28515625" style="39" customWidth="1"/>
    <col min="9731" max="9731" width="4.5703125" style="39" customWidth="1"/>
    <col min="9732" max="9732" width="8" style="39" bestFit="1" customWidth="1"/>
    <col min="9733" max="9733" width="4.85546875" style="39" customWidth="1"/>
    <col min="9734" max="9734" width="8.5703125" style="39" bestFit="1" customWidth="1"/>
    <col min="9735" max="9735" width="6.5703125" style="39" customWidth="1"/>
    <col min="9736" max="9736" width="10.28515625" style="39" customWidth="1"/>
    <col min="9737" max="9737" width="5.85546875" style="39" customWidth="1"/>
    <col min="9738" max="9738" width="9.7109375" style="39" bestFit="1" customWidth="1"/>
    <col min="9739" max="9739" width="5.140625" style="39" customWidth="1"/>
    <col min="9740" max="9740" width="9.28515625" style="39" customWidth="1"/>
    <col min="9741" max="9741" width="5.140625" style="39" customWidth="1"/>
    <col min="9742" max="9742" width="10.140625" style="39" customWidth="1"/>
    <col min="9743" max="9743" width="6" style="39" customWidth="1"/>
    <col min="9744" max="9744" width="9" style="39" customWidth="1"/>
    <col min="9745" max="9745" width="5.140625" style="39" customWidth="1"/>
    <col min="9746" max="9746" width="7.42578125" style="39" customWidth="1"/>
    <col min="9747" max="9747" width="6.42578125" style="39" customWidth="1"/>
    <col min="9748" max="9748" width="9.42578125" style="39" customWidth="1"/>
    <col min="9749" max="9749" width="5" style="39" customWidth="1"/>
    <col min="9750" max="9750" width="10" style="39" customWidth="1"/>
    <col min="9751" max="9984" width="9.140625" style="39"/>
    <col min="9985" max="9985" width="22.85546875" style="39" customWidth="1"/>
    <col min="9986" max="9986" width="16.28515625" style="39" customWidth="1"/>
    <col min="9987" max="9987" width="4.5703125" style="39" customWidth="1"/>
    <col min="9988" max="9988" width="8" style="39" bestFit="1" customWidth="1"/>
    <col min="9989" max="9989" width="4.85546875" style="39" customWidth="1"/>
    <col min="9990" max="9990" width="8.5703125" style="39" bestFit="1" customWidth="1"/>
    <col min="9991" max="9991" width="6.5703125" style="39" customWidth="1"/>
    <col min="9992" max="9992" width="10.28515625" style="39" customWidth="1"/>
    <col min="9993" max="9993" width="5.85546875" style="39" customWidth="1"/>
    <col min="9994" max="9994" width="9.7109375" style="39" bestFit="1" customWidth="1"/>
    <col min="9995" max="9995" width="5.140625" style="39" customWidth="1"/>
    <col min="9996" max="9996" width="9.28515625" style="39" customWidth="1"/>
    <col min="9997" max="9997" width="5.140625" style="39" customWidth="1"/>
    <col min="9998" max="9998" width="10.140625" style="39" customWidth="1"/>
    <col min="9999" max="9999" width="6" style="39" customWidth="1"/>
    <col min="10000" max="10000" width="9" style="39" customWidth="1"/>
    <col min="10001" max="10001" width="5.140625" style="39" customWidth="1"/>
    <col min="10002" max="10002" width="7.42578125" style="39" customWidth="1"/>
    <col min="10003" max="10003" width="6.42578125" style="39" customWidth="1"/>
    <col min="10004" max="10004" width="9.42578125" style="39" customWidth="1"/>
    <col min="10005" max="10005" width="5" style="39" customWidth="1"/>
    <col min="10006" max="10006" width="10" style="39" customWidth="1"/>
    <col min="10007" max="10240" width="9.140625" style="39"/>
    <col min="10241" max="10241" width="22.85546875" style="39" customWidth="1"/>
    <col min="10242" max="10242" width="16.28515625" style="39" customWidth="1"/>
    <col min="10243" max="10243" width="4.5703125" style="39" customWidth="1"/>
    <col min="10244" max="10244" width="8" style="39" bestFit="1" customWidth="1"/>
    <col min="10245" max="10245" width="4.85546875" style="39" customWidth="1"/>
    <col min="10246" max="10246" width="8.5703125" style="39" bestFit="1" customWidth="1"/>
    <col min="10247" max="10247" width="6.5703125" style="39" customWidth="1"/>
    <col min="10248" max="10248" width="10.28515625" style="39" customWidth="1"/>
    <col min="10249" max="10249" width="5.85546875" style="39" customWidth="1"/>
    <col min="10250" max="10250" width="9.7109375" style="39" bestFit="1" customWidth="1"/>
    <col min="10251" max="10251" width="5.140625" style="39" customWidth="1"/>
    <col min="10252" max="10252" width="9.28515625" style="39" customWidth="1"/>
    <col min="10253" max="10253" width="5.140625" style="39" customWidth="1"/>
    <col min="10254" max="10254" width="10.140625" style="39" customWidth="1"/>
    <col min="10255" max="10255" width="6" style="39" customWidth="1"/>
    <col min="10256" max="10256" width="9" style="39" customWidth="1"/>
    <col min="10257" max="10257" width="5.140625" style="39" customWidth="1"/>
    <col min="10258" max="10258" width="7.42578125" style="39" customWidth="1"/>
    <col min="10259" max="10259" width="6.42578125" style="39" customWidth="1"/>
    <col min="10260" max="10260" width="9.42578125" style="39" customWidth="1"/>
    <col min="10261" max="10261" width="5" style="39" customWidth="1"/>
    <col min="10262" max="10262" width="10" style="39" customWidth="1"/>
    <col min="10263" max="10496" width="9.140625" style="39"/>
    <col min="10497" max="10497" width="22.85546875" style="39" customWidth="1"/>
    <col min="10498" max="10498" width="16.28515625" style="39" customWidth="1"/>
    <col min="10499" max="10499" width="4.5703125" style="39" customWidth="1"/>
    <col min="10500" max="10500" width="8" style="39" bestFit="1" customWidth="1"/>
    <col min="10501" max="10501" width="4.85546875" style="39" customWidth="1"/>
    <col min="10502" max="10502" width="8.5703125" style="39" bestFit="1" customWidth="1"/>
    <col min="10503" max="10503" width="6.5703125" style="39" customWidth="1"/>
    <col min="10504" max="10504" width="10.28515625" style="39" customWidth="1"/>
    <col min="10505" max="10505" width="5.85546875" style="39" customWidth="1"/>
    <col min="10506" max="10506" width="9.7109375" style="39" bestFit="1" customWidth="1"/>
    <col min="10507" max="10507" width="5.140625" style="39" customWidth="1"/>
    <col min="10508" max="10508" width="9.28515625" style="39" customWidth="1"/>
    <col min="10509" max="10509" width="5.140625" style="39" customWidth="1"/>
    <col min="10510" max="10510" width="10.140625" style="39" customWidth="1"/>
    <col min="10511" max="10511" width="6" style="39" customWidth="1"/>
    <col min="10512" max="10512" width="9" style="39" customWidth="1"/>
    <col min="10513" max="10513" width="5.140625" style="39" customWidth="1"/>
    <col min="10514" max="10514" width="7.42578125" style="39" customWidth="1"/>
    <col min="10515" max="10515" width="6.42578125" style="39" customWidth="1"/>
    <col min="10516" max="10516" width="9.42578125" style="39" customWidth="1"/>
    <col min="10517" max="10517" width="5" style="39" customWidth="1"/>
    <col min="10518" max="10518" width="10" style="39" customWidth="1"/>
    <col min="10519" max="10752" width="9.140625" style="39"/>
    <col min="10753" max="10753" width="22.85546875" style="39" customWidth="1"/>
    <col min="10754" max="10754" width="16.28515625" style="39" customWidth="1"/>
    <col min="10755" max="10755" width="4.5703125" style="39" customWidth="1"/>
    <col min="10756" max="10756" width="8" style="39" bestFit="1" customWidth="1"/>
    <col min="10757" max="10757" width="4.85546875" style="39" customWidth="1"/>
    <col min="10758" max="10758" width="8.5703125" style="39" bestFit="1" customWidth="1"/>
    <col min="10759" max="10759" width="6.5703125" style="39" customWidth="1"/>
    <col min="10760" max="10760" width="10.28515625" style="39" customWidth="1"/>
    <col min="10761" max="10761" width="5.85546875" style="39" customWidth="1"/>
    <col min="10762" max="10762" width="9.7109375" style="39" bestFit="1" customWidth="1"/>
    <col min="10763" max="10763" width="5.140625" style="39" customWidth="1"/>
    <col min="10764" max="10764" width="9.28515625" style="39" customWidth="1"/>
    <col min="10765" max="10765" width="5.140625" style="39" customWidth="1"/>
    <col min="10766" max="10766" width="10.140625" style="39" customWidth="1"/>
    <col min="10767" max="10767" width="6" style="39" customWidth="1"/>
    <col min="10768" max="10768" width="9" style="39" customWidth="1"/>
    <col min="10769" max="10769" width="5.140625" style="39" customWidth="1"/>
    <col min="10770" max="10770" width="7.42578125" style="39" customWidth="1"/>
    <col min="10771" max="10771" width="6.42578125" style="39" customWidth="1"/>
    <col min="10772" max="10772" width="9.42578125" style="39" customWidth="1"/>
    <col min="10773" max="10773" width="5" style="39" customWidth="1"/>
    <col min="10774" max="10774" width="10" style="39" customWidth="1"/>
    <col min="10775" max="11008" width="9.140625" style="39"/>
    <col min="11009" max="11009" width="22.85546875" style="39" customWidth="1"/>
    <col min="11010" max="11010" width="16.28515625" style="39" customWidth="1"/>
    <col min="11011" max="11011" width="4.5703125" style="39" customWidth="1"/>
    <col min="11012" max="11012" width="8" style="39" bestFit="1" customWidth="1"/>
    <col min="11013" max="11013" width="4.85546875" style="39" customWidth="1"/>
    <col min="11014" max="11014" width="8.5703125" style="39" bestFit="1" customWidth="1"/>
    <col min="11015" max="11015" width="6.5703125" style="39" customWidth="1"/>
    <col min="11016" max="11016" width="10.28515625" style="39" customWidth="1"/>
    <col min="11017" max="11017" width="5.85546875" style="39" customWidth="1"/>
    <col min="11018" max="11018" width="9.7109375" style="39" bestFit="1" customWidth="1"/>
    <col min="11019" max="11019" width="5.140625" style="39" customWidth="1"/>
    <col min="11020" max="11020" width="9.28515625" style="39" customWidth="1"/>
    <col min="11021" max="11021" width="5.140625" style="39" customWidth="1"/>
    <col min="11022" max="11022" width="10.140625" style="39" customWidth="1"/>
    <col min="11023" max="11023" width="6" style="39" customWidth="1"/>
    <col min="11024" max="11024" width="9" style="39" customWidth="1"/>
    <col min="11025" max="11025" width="5.140625" style="39" customWidth="1"/>
    <col min="11026" max="11026" width="7.42578125" style="39" customWidth="1"/>
    <col min="11027" max="11027" width="6.42578125" style="39" customWidth="1"/>
    <col min="11028" max="11028" width="9.42578125" style="39" customWidth="1"/>
    <col min="11029" max="11029" width="5" style="39" customWidth="1"/>
    <col min="11030" max="11030" width="10" style="39" customWidth="1"/>
    <col min="11031" max="11264" width="9.140625" style="39"/>
    <col min="11265" max="11265" width="22.85546875" style="39" customWidth="1"/>
    <col min="11266" max="11266" width="16.28515625" style="39" customWidth="1"/>
    <col min="11267" max="11267" width="4.5703125" style="39" customWidth="1"/>
    <col min="11268" max="11268" width="8" style="39" bestFit="1" customWidth="1"/>
    <col min="11269" max="11269" width="4.85546875" style="39" customWidth="1"/>
    <col min="11270" max="11270" width="8.5703125" style="39" bestFit="1" customWidth="1"/>
    <col min="11271" max="11271" width="6.5703125" style="39" customWidth="1"/>
    <col min="11272" max="11272" width="10.28515625" style="39" customWidth="1"/>
    <col min="11273" max="11273" width="5.85546875" style="39" customWidth="1"/>
    <col min="11274" max="11274" width="9.7109375" style="39" bestFit="1" customWidth="1"/>
    <col min="11275" max="11275" width="5.140625" style="39" customWidth="1"/>
    <col min="11276" max="11276" width="9.28515625" style="39" customWidth="1"/>
    <col min="11277" max="11277" width="5.140625" style="39" customWidth="1"/>
    <col min="11278" max="11278" width="10.140625" style="39" customWidth="1"/>
    <col min="11279" max="11279" width="6" style="39" customWidth="1"/>
    <col min="11280" max="11280" width="9" style="39" customWidth="1"/>
    <col min="11281" max="11281" width="5.140625" style="39" customWidth="1"/>
    <col min="11282" max="11282" width="7.42578125" style="39" customWidth="1"/>
    <col min="11283" max="11283" width="6.42578125" style="39" customWidth="1"/>
    <col min="11284" max="11284" width="9.42578125" style="39" customWidth="1"/>
    <col min="11285" max="11285" width="5" style="39" customWidth="1"/>
    <col min="11286" max="11286" width="10" style="39" customWidth="1"/>
    <col min="11287" max="11520" width="9.140625" style="39"/>
    <col min="11521" max="11521" width="22.85546875" style="39" customWidth="1"/>
    <col min="11522" max="11522" width="16.28515625" style="39" customWidth="1"/>
    <col min="11523" max="11523" width="4.5703125" style="39" customWidth="1"/>
    <col min="11524" max="11524" width="8" style="39" bestFit="1" customWidth="1"/>
    <col min="11525" max="11525" width="4.85546875" style="39" customWidth="1"/>
    <col min="11526" max="11526" width="8.5703125" style="39" bestFit="1" customWidth="1"/>
    <col min="11527" max="11527" width="6.5703125" style="39" customWidth="1"/>
    <col min="11528" max="11528" width="10.28515625" style="39" customWidth="1"/>
    <col min="11529" max="11529" width="5.85546875" style="39" customWidth="1"/>
    <col min="11530" max="11530" width="9.7109375" style="39" bestFit="1" customWidth="1"/>
    <col min="11531" max="11531" width="5.140625" style="39" customWidth="1"/>
    <col min="11532" max="11532" width="9.28515625" style="39" customWidth="1"/>
    <col min="11533" max="11533" width="5.140625" style="39" customWidth="1"/>
    <col min="11534" max="11534" width="10.140625" style="39" customWidth="1"/>
    <col min="11535" max="11535" width="6" style="39" customWidth="1"/>
    <col min="11536" max="11536" width="9" style="39" customWidth="1"/>
    <col min="11537" max="11537" width="5.140625" style="39" customWidth="1"/>
    <col min="11538" max="11538" width="7.42578125" style="39" customWidth="1"/>
    <col min="11539" max="11539" width="6.42578125" style="39" customWidth="1"/>
    <col min="11540" max="11540" width="9.42578125" style="39" customWidth="1"/>
    <col min="11541" max="11541" width="5" style="39" customWidth="1"/>
    <col min="11542" max="11542" width="10" style="39" customWidth="1"/>
    <col min="11543" max="11776" width="9.140625" style="39"/>
    <col min="11777" max="11777" width="22.85546875" style="39" customWidth="1"/>
    <col min="11778" max="11778" width="16.28515625" style="39" customWidth="1"/>
    <col min="11779" max="11779" width="4.5703125" style="39" customWidth="1"/>
    <col min="11780" max="11780" width="8" style="39" bestFit="1" customWidth="1"/>
    <col min="11781" max="11781" width="4.85546875" style="39" customWidth="1"/>
    <col min="11782" max="11782" width="8.5703125" style="39" bestFit="1" customWidth="1"/>
    <col min="11783" max="11783" width="6.5703125" style="39" customWidth="1"/>
    <col min="11784" max="11784" width="10.28515625" style="39" customWidth="1"/>
    <col min="11785" max="11785" width="5.85546875" style="39" customWidth="1"/>
    <col min="11786" max="11786" width="9.7109375" style="39" bestFit="1" customWidth="1"/>
    <col min="11787" max="11787" width="5.140625" style="39" customWidth="1"/>
    <col min="11788" max="11788" width="9.28515625" style="39" customWidth="1"/>
    <col min="11789" max="11789" width="5.140625" style="39" customWidth="1"/>
    <col min="11790" max="11790" width="10.140625" style="39" customWidth="1"/>
    <col min="11791" max="11791" width="6" style="39" customWidth="1"/>
    <col min="11792" max="11792" width="9" style="39" customWidth="1"/>
    <col min="11793" max="11793" width="5.140625" style="39" customWidth="1"/>
    <col min="11794" max="11794" width="7.42578125" style="39" customWidth="1"/>
    <col min="11795" max="11795" width="6.42578125" style="39" customWidth="1"/>
    <col min="11796" max="11796" width="9.42578125" style="39" customWidth="1"/>
    <col min="11797" max="11797" width="5" style="39" customWidth="1"/>
    <col min="11798" max="11798" width="10" style="39" customWidth="1"/>
    <col min="11799" max="12032" width="9.140625" style="39"/>
    <col min="12033" max="12033" width="22.85546875" style="39" customWidth="1"/>
    <col min="12034" max="12034" width="16.28515625" style="39" customWidth="1"/>
    <col min="12035" max="12035" width="4.5703125" style="39" customWidth="1"/>
    <col min="12036" max="12036" width="8" style="39" bestFit="1" customWidth="1"/>
    <col min="12037" max="12037" width="4.85546875" style="39" customWidth="1"/>
    <col min="12038" max="12038" width="8.5703125" style="39" bestFit="1" customWidth="1"/>
    <col min="12039" max="12039" width="6.5703125" style="39" customWidth="1"/>
    <col min="12040" max="12040" width="10.28515625" style="39" customWidth="1"/>
    <col min="12041" max="12041" width="5.85546875" style="39" customWidth="1"/>
    <col min="12042" max="12042" width="9.7109375" style="39" bestFit="1" customWidth="1"/>
    <col min="12043" max="12043" width="5.140625" style="39" customWidth="1"/>
    <col min="12044" max="12044" width="9.28515625" style="39" customWidth="1"/>
    <col min="12045" max="12045" width="5.140625" style="39" customWidth="1"/>
    <col min="12046" max="12046" width="10.140625" style="39" customWidth="1"/>
    <col min="12047" max="12047" width="6" style="39" customWidth="1"/>
    <col min="12048" max="12048" width="9" style="39" customWidth="1"/>
    <col min="12049" max="12049" width="5.140625" style="39" customWidth="1"/>
    <col min="12050" max="12050" width="7.42578125" style="39" customWidth="1"/>
    <col min="12051" max="12051" width="6.42578125" style="39" customWidth="1"/>
    <col min="12052" max="12052" width="9.42578125" style="39" customWidth="1"/>
    <col min="12053" max="12053" width="5" style="39" customWidth="1"/>
    <col min="12054" max="12054" width="10" style="39" customWidth="1"/>
    <col min="12055" max="12288" width="9.140625" style="39"/>
    <col min="12289" max="12289" width="22.85546875" style="39" customWidth="1"/>
    <col min="12290" max="12290" width="16.28515625" style="39" customWidth="1"/>
    <col min="12291" max="12291" width="4.5703125" style="39" customWidth="1"/>
    <col min="12292" max="12292" width="8" style="39" bestFit="1" customWidth="1"/>
    <col min="12293" max="12293" width="4.85546875" style="39" customWidth="1"/>
    <col min="12294" max="12294" width="8.5703125" style="39" bestFit="1" customWidth="1"/>
    <col min="12295" max="12295" width="6.5703125" style="39" customWidth="1"/>
    <col min="12296" max="12296" width="10.28515625" style="39" customWidth="1"/>
    <col min="12297" max="12297" width="5.85546875" style="39" customWidth="1"/>
    <col min="12298" max="12298" width="9.7109375" style="39" bestFit="1" customWidth="1"/>
    <col min="12299" max="12299" width="5.140625" style="39" customWidth="1"/>
    <col min="12300" max="12300" width="9.28515625" style="39" customWidth="1"/>
    <col min="12301" max="12301" width="5.140625" style="39" customWidth="1"/>
    <col min="12302" max="12302" width="10.140625" style="39" customWidth="1"/>
    <col min="12303" max="12303" width="6" style="39" customWidth="1"/>
    <col min="12304" max="12304" width="9" style="39" customWidth="1"/>
    <col min="12305" max="12305" width="5.140625" style="39" customWidth="1"/>
    <col min="12306" max="12306" width="7.42578125" style="39" customWidth="1"/>
    <col min="12307" max="12307" width="6.42578125" style="39" customWidth="1"/>
    <col min="12308" max="12308" width="9.42578125" style="39" customWidth="1"/>
    <col min="12309" max="12309" width="5" style="39" customWidth="1"/>
    <col min="12310" max="12310" width="10" style="39" customWidth="1"/>
    <col min="12311" max="12544" width="9.140625" style="39"/>
    <col min="12545" max="12545" width="22.85546875" style="39" customWidth="1"/>
    <col min="12546" max="12546" width="16.28515625" style="39" customWidth="1"/>
    <col min="12547" max="12547" width="4.5703125" style="39" customWidth="1"/>
    <col min="12548" max="12548" width="8" style="39" bestFit="1" customWidth="1"/>
    <col min="12549" max="12549" width="4.85546875" style="39" customWidth="1"/>
    <col min="12550" max="12550" width="8.5703125" style="39" bestFit="1" customWidth="1"/>
    <col min="12551" max="12551" width="6.5703125" style="39" customWidth="1"/>
    <col min="12552" max="12552" width="10.28515625" style="39" customWidth="1"/>
    <col min="12553" max="12553" width="5.85546875" style="39" customWidth="1"/>
    <col min="12554" max="12554" width="9.7109375" style="39" bestFit="1" customWidth="1"/>
    <col min="12555" max="12555" width="5.140625" style="39" customWidth="1"/>
    <col min="12556" max="12556" width="9.28515625" style="39" customWidth="1"/>
    <col min="12557" max="12557" width="5.140625" style="39" customWidth="1"/>
    <col min="12558" max="12558" width="10.140625" style="39" customWidth="1"/>
    <col min="12559" max="12559" width="6" style="39" customWidth="1"/>
    <col min="12560" max="12560" width="9" style="39" customWidth="1"/>
    <col min="12561" max="12561" width="5.140625" style="39" customWidth="1"/>
    <col min="12562" max="12562" width="7.42578125" style="39" customWidth="1"/>
    <col min="12563" max="12563" width="6.42578125" style="39" customWidth="1"/>
    <col min="12564" max="12564" width="9.42578125" style="39" customWidth="1"/>
    <col min="12565" max="12565" width="5" style="39" customWidth="1"/>
    <col min="12566" max="12566" width="10" style="39" customWidth="1"/>
    <col min="12567" max="12800" width="9.140625" style="39"/>
    <col min="12801" max="12801" width="22.85546875" style="39" customWidth="1"/>
    <col min="12802" max="12802" width="16.28515625" style="39" customWidth="1"/>
    <col min="12803" max="12803" width="4.5703125" style="39" customWidth="1"/>
    <col min="12804" max="12804" width="8" style="39" bestFit="1" customWidth="1"/>
    <col min="12805" max="12805" width="4.85546875" style="39" customWidth="1"/>
    <col min="12806" max="12806" width="8.5703125" style="39" bestFit="1" customWidth="1"/>
    <col min="12807" max="12807" width="6.5703125" style="39" customWidth="1"/>
    <col min="12808" max="12808" width="10.28515625" style="39" customWidth="1"/>
    <col min="12809" max="12809" width="5.85546875" style="39" customWidth="1"/>
    <col min="12810" max="12810" width="9.7109375" style="39" bestFit="1" customWidth="1"/>
    <col min="12811" max="12811" width="5.140625" style="39" customWidth="1"/>
    <col min="12812" max="12812" width="9.28515625" style="39" customWidth="1"/>
    <col min="12813" max="12813" width="5.140625" style="39" customWidth="1"/>
    <col min="12814" max="12814" width="10.140625" style="39" customWidth="1"/>
    <col min="12815" max="12815" width="6" style="39" customWidth="1"/>
    <col min="12816" max="12816" width="9" style="39" customWidth="1"/>
    <col min="12817" max="12817" width="5.140625" style="39" customWidth="1"/>
    <col min="12818" max="12818" width="7.42578125" style="39" customWidth="1"/>
    <col min="12819" max="12819" width="6.42578125" style="39" customWidth="1"/>
    <col min="12820" max="12820" width="9.42578125" style="39" customWidth="1"/>
    <col min="12821" max="12821" width="5" style="39" customWidth="1"/>
    <col min="12822" max="12822" width="10" style="39" customWidth="1"/>
    <col min="12823" max="13056" width="9.140625" style="39"/>
    <col min="13057" max="13057" width="22.85546875" style="39" customWidth="1"/>
    <col min="13058" max="13058" width="16.28515625" style="39" customWidth="1"/>
    <col min="13059" max="13059" width="4.5703125" style="39" customWidth="1"/>
    <col min="13060" max="13060" width="8" style="39" bestFit="1" customWidth="1"/>
    <col min="13061" max="13061" width="4.85546875" style="39" customWidth="1"/>
    <col min="13062" max="13062" width="8.5703125" style="39" bestFit="1" customWidth="1"/>
    <col min="13063" max="13063" width="6.5703125" style="39" customWidth="1"/>
    <col min="13064" max="13064" width="10.28515625" style="39" customWidth="1"/>
    <col min="13065" max="13065" width="5.85546875" style="39" customWidth="1"/>
    <col min="13066" max="13066" width="9.7109375" style="39" bestFit="1" customWidth="1"/>
    <col min="13067" max="13067" width="5.140625" style="39" customWidth="1"/>
    <col min="13068" max="13068" width="9.28515625" style="39" customWidth="1"/>
    <col min="13069" max="13069" width="5.140625" style="39" customWidth="1"/>
    <col min="13070" max="13070" width="10.140625" style="39" customWidth="1"/>
    <col min="13071" max="13071" width="6" style="39" customWidth="1"/>
    <col min="13072" max="13072" width="9" style="39" customWidth="1"/>
    <col min="13073" max="13073" width="5.140625" style="39" customWidth="1"/>
    <col min="13074" max="13074" width="7.42578125" style="39" customWidth="1"/>
    <col min="13075" max="13075" width="6.42578125" style="39" customWidth="1"/>
    <col min="13076" max="13076" width="9.42578125" style="39" customWidth="1"/>
    <col min="13077" max="13077" width="5" style="39" customWidth="1"/>
    <col min="13078" max="13078" width="10" style="39" customWidth="1"/>
    <col min="13079" max="13312" width="9.140625" style="39"/>
    <col min="13313" max="13313" width="22.85546875" style="39" customWidth="1"/>
    <col min="13314" max="13314" width="16.28515625" style="39" customWidth="1"/>
    <col min="13315" max="13315" width="4.5703125" style="39" customWidth="1"/>
    <col min="13316" max="13316" width="8" style="39" bestFit="1" customWidth="1"/>
    <col min="13317" max="13317" width="4.85546875" style="39" customWidth="1"/>
    <col min="13318" max="13318" width="8.5703125" style="39" bestFit="1" customWidth="1"/>
    <col min="13319" max="13319" width="6.5703125" style="39" customWidth="1"/>
    <col min="13320" max="13320" width="10.28515625" style="39" customWidth="1"/>
    <col min="13321" max="13321" width="5.85546875" style="39" customWidth="1"/>
    <col min="13322" max="13322" width="9.7109375" style="39" bestFit="1" customWidth="1"/>
    <col min="13323" max="13323" width="5.140625" style="39" customWidth="1"/>
    <col min="13324" max="13324" width="9.28515625" style="39" customWidth="1"/>
    <col min="13325" max="13325" width="5.140625" style="39" customWidth="1"/>
    <col min="13326" max="13326" width="10.140625" style="39" customWidth="1"/>
    <col min="13327" max="13327" width="6" style="39" customWidth="1"/>
    <col min="13328" max="13328" width="9" style="39" customWidth="1"/>
    <col min="13329" max="13329" width="5.140625" style="39" customWidth="1"/>
    <col min="13330" max="13330" width="7.42578125" style="39" customWidth="1"/>
    <col min="13331" max="13331" width="6.42578125" style="39" customWidth="1"/>
    <col min="13332" max="13332" width="9.42578125" style="39" customWidth="1"/>
    <col min="13333" max="13333" width="5" style="39" customWidth="1"/>
    <col min="13334" max="13334" width="10" style="39" customWidth="1"/>
    <col min="13335" max="13568" width="9.140625" style="39"/>
    <col min="13569" max="13569" width="22.85546875" style="39" customWidth="1"/>
    <col min="13570" max="13570" width="16.28515625" style="39" customWidth="1"/>
    <col min="13571" max="13571" width="4.5703125" style="39" customWidth="1"/>
    <col min="13572" max="13572" width="8" style="39" bestFit="1" customWidth="1"/>
    <col min="13573" max="13573" width="4.85546875" style="39" customWidth="1"/>
    <col min="13574" max="13574" width="8.5703125" style="39" bestFit="1" customWidth="1"/>
    <col min="13575" max="13575" width="6.5703125" style="39" customWidth="1"/>
    <col min="13576" max="13576" width="10.28515625" style="39" customWidth="1"/>
    <col min="13577" max="13577" width="5.85546875" style="39" customWidth="1"/>
    <col min="13578" max="13578" width="9.7109375" style="39" bestFit="1" customWidth="1"/>
    <col min="13579" max="13579" width="5.140625" style="39" customWidth="1"/>
    <col min="13580" max="13580" width="9.28515625" style="39" customWidth="1"/>
    <col min="13581" max="13581" width="5.140625" style="39" customWidth="1"/>
    <col min="13582" max="13582" width="10.140625" style="39" customWidth="1"/>
    <col min="13583" max="13583" width="6" style="39" customWidth="1"/>
    <col min="13584" max="13584" width="9" style="39" customWidth="1"/>
    <col min="13585" max="13585" width="5.140625" style="39" customWidth="1"/>
    <col min="13586" max="13586" width="7.42578125" style="39" customWidth="1"/>
    <col min="13587" max="13587" width="6.42578125" style="39" customWidth="1"/>
    <col min="13588" max="13588" width="9.42578125" style="39" customWidth="1"/>
    <col min="13589" max="13589" width="5" style="39" customWidth="1"/>
    <col min="13590" max="13590" width="10" style="39" customWidth="1"/>
    <col min="13591" max="13824" width="9.140625" style="39"/>
    <col min="13825" max="13825" width="22.85546875" style="39" customWidth="1"/>
    <col min="13826" max="13826" width="16.28515625" style="39" customWidth="1"/>
    <col min="13827" max="13827" width="4.5703125" style="39" customWidth="1"/>
    <col min="13828" max="13828" width="8" style="39" bestFit="1" customWidth="1"/>
    <col min="13829" max="13829" width="4.85546875" style="39" customWidth="1"/>
    <col min="13830" max="13830" width="8.5703125" style="39" bestFit="1" customWidth="1"/>
    <col min="13831" max="13831" width="6.5703125" style="39" customWidth="1"/>
    <col min="13832" max="13832" width="10.28515625" style="39" customWidth="1"/>
    <col min="13833" max="13833" width="5.85546875" style="39" customWidth="1"/>
    <col min="13834" max="13834" width="9.7109375" style="39" bestFit="1" customWidth="1"/>
    <col min="13835" max="13835" width="5.140625" style="39" customWidth="1"/>
    <col min="13836" max="13836" width="9.28515625" style="39" customWidth="1"/>
    <col min="13837" max="13837" width="5.140625" style="39" customWidth="1"/>
    <col min="13838" max="13838" width="10.140625" style="39" customWidth="1"/>
    <col min="13839" max="13839" width="6" style="39" customWidth="1"/>
    <col min="13840" max="13840" width="9" style="39" customWidth="1"/>
    <col min="13841" max="13841" width="5.140625" style="39" customWidth="1"/>
    <col min="13842" max="13842" width="7.42578125" style="39" customWidth="1"/>
    <col min="13843" max="13843" width="6.42578125" style="39" customWidth="1"/>
    <col min="13844" max="13844" width="9.42578125" style="39" customWidth="1"/>
    <col min="13845" max="13845" width="5" style="39" customWidth="1"/>
    <col min="13846" max="13846" width="10" style="39" customWidth="1"/>
    <col min="13847" max="14080" width="9.140625" style="39"/>
    <col min="14081" max="14081" width="22.85546875" style="39" customWidth="1"/>
    <col min="14082" max="14082" width="16.28515625" style="39" customWidth="1"/>
    <col min="14083" max="14083" width="4.5703125" style="39" customWidth="1"/>
    <col min="14084" max="14084" width="8" style="39" bestFit="1" customWidth="1"/>
    <col min="14085" max="14085" width="4.85546875" style="39" customWidth="1"/>
    <col min="14086" max="14086" width="8.5703125" style="39" bestFit="1" customWidth="1"/>
    <col min="14087" max="14087" width="6.5703125" style="39" customWidth="1"/>
    <col min="14088" max="14088" width="10.28515625" style="39" customWidth="1"/>
    <col min="14089" max="14089" width="5.85546875" style="39" customWidth="1"/>
    <col min="14090" max="14090" width="9.7109375" style="39" bestFit="1" customWidth="1"/>
    <col min="14091" max="14091" width="5.140625" style="39" customWidth="1"/>
    <col min="14092" max="14092" width="9.28515625" style="39" customWidth="1"/>
    <col min="14093" max="14093" width="5.140625" style="39" customWidth="1"/>
    <col min="14094" max="14094" width="10.140625" style="39" customWidth="1"/>
    <col min="14095" max="14095" width="6" style="39" customWidth="1"/>
    <col min="14096" max="14096" width="9" style="39" customWidth="1"/>
    <col min="14097" max="14097" width="5.140625" style="39" customWidth="1"/>
    <col min="14098" max="14098" width="7.42578125" style="39" customWidth="1"/>
    <col min="14099" max="14099" width="6.42578125" style="39" customWidth="1"/>
    <col min="14100" max="14100" width="9.42578125" style="39" customWidth="1"/>
    <col min="14101" max="14101" width="5" style="39" customWidth="1"/>
    <col min="14102" max="14102" width="10" style="39" customWidth="1"/>
    <col min="14103" max="14336" width="9.140625" style="39"/>
    <col min="14337" max="14337" width="22.85546875" style="39" customWidth="1"/>
    <col min="14338" max="14338" width="16.28515625" style="39" customWidth="1"/>
    <col min="14339" max="14339" width="4.5703125" style="39" customWidth="1"/>
    <col min="14340" max="14340" width="8" style="39" bestFit="1" customWidth="1"/>
    <col min="14341" max="14341" width="4.85546875" style="39" customWidth="1"/>
    <col min="14342" max="14342" width="8.5703125" style="39" bestFit="1" customWidth="1"/>
    <col min="14343" max="14343" width="6.5703125" style="39" customWidth="1"/>
    <col min="14344" max="14344" width="10.28515625" style="39" customWidth="1"/>
    <col min="14345" max="14345" width="5.85546875" style="39" customWidth="1"/>
    <col min="14346" max="14346" width="9.7109375" style="39" bestFit="1" customWidth="1"/>
    <col min="14347" max="14347" width="5.140625" style="39" customWidth="1"/>
    <col min="14348" max="14348" width="9.28515625" style="39" customWidth="1"/>
    <col min="14349" max="14349" width="5.140625" style="39" customWidth="1"/>
    <col min="14350" max="14350" width="10.140625" style="39" customWidth="1"/>
    <col min="14351" max="14351" width="6" style="39" customWidth="1"/>
    <col min="14352" max="14352" width="9" style="39" customWidth="1"/>
    <col min="14353" max="14353" width="5.140625" style="39" customWidth="1"/>
    <col min="14354" max="14354" width="7.42578125" style="39" customWidth="1"/>
    <col min="14355" max="14355" width="6.42578125" style="39" customWidth="1"/>
    <col min="14356" max="14356" width="9.42578125" style="39" customWidth="1"/>
    <col min="14357" max="14357" width="5" style="39" customWidth="1"/>
    <col min="14358" max="14358" width="10" style="39" customWidth="1"/>
    <col min="14359" max="14592" width="9.140625" style="39"/>
    <col min="14593" max="14593" width="22.85546875" style="39" customWidth="1"/>
    <col min="14594" max="14594" width="16.28515625" style="39" customWidth="1"/>
    <col min="14595" max="14595" width="4.5703125" style="39" customWidth="1"/>
    <col min="14596" max="14596" width="8" style="39" bestFit="1" customWidth="1"/>
    <col min="14597" max="14597" width="4.85546875" style="39" customWidth="1"/>
    <col min="14598" max="14598" width="8.5703125" style="39" bestFit="1" customWidth="1"/>
    <col min="14599" max="14599" width="6.5703125" style="39" customWidth="1"/>
    <col min="14600" max="14600" width="10.28515625" style="39" customWidth="1"/>
    <col min="14601" max="14601" width="5.85546875" style="39" customWidth="1"/>
    <col min="14602" max="14602" width="9.7109375" style="39" bestFit="1" customWidth="1"/>
    <col min="14603" max="14603" width="5.140625" style="39" customWidth="1"/>
    <col min="14604" max="14604" width="9.28515625" style="39" customWidth="1"/>
    <col min="14605" max="14605" width="5.140625" style="39" customWidth="1"/>
    <col min="14606" max="14606" width="10.140625" style="39" customWidth="1"/>
    <col min="14607" max="14607" width="6" style="39" customWidth="1"/>
    <col min="14608" max="14608" width="9" style="39" customWidth="1"/>
    <col min="14609" max="14609" width="5.140625" style="39" customWidth="1"/>
    <col min="14610" max="14610" width="7.42578125" style="39" customWidth="1"/>
    <col min="14611" max="14611" width="6.42578125" style="39" customWidth="1"/>
    <col min="14612" max="14612" width="9.42578125" style="39" customWidth="1"/>
    <col min="14613" max="14613" width="5" style="39" customWidth="1"/>
    <col min="14614" max="14614" width="10" style="39" customWidth="1"/>
    <col min="14615" max="14848" width="9.140625" style="39"/>
    <col min="14849" max="14849" width="22.85546875" style="39" customWidth="1"/>
    <col min="14850" max="14850" width="16.28515625" style="39" customWidth="1"/>
    <col min="14851" max="14851" width="4.5703125" style="39" customWidth="1"/>
    <col min="14852" max="14852" width="8" style="39" bestFit="1" customWidth="1"/>
    <col min="14853" max="14853" width="4.85546875" style="39" customWidth="1"/>
    <col min="14854" max="14854" width="8.5703125" style="39" bestFit="1" customWidth="1"/>
    <col min="14855" max="14855" width="6.5703125" style="39" customWidth="1"/>
    <col min="14856" max="14856" width="10.28515625" style="39" customWidth="1"/>
    <col min="14857" max="14857" width="5.85546875" style="39" customWidth="1"/>
    <col min="14858" max="14858" width="9.7109375" style="39" bestFit="1" customWidth="1"/>
    <col min="14859" max="14859" width="5.140625" style="39" customWidth="1"/>
    <col min="14860" max="14860" width="9.28515625" style="39" customWidth="1"/>
    <col min="14861" max="14861" width="5.140625" style="39" customWidth="1"/>
    <col min="14862" max="14862" width="10.140625" style="39" customWidth="1"/>
    <col min="14863" max="14863" width="6" style="39" customWidth="1"/>
    <col min="14864" max="14864" width="9" style="39" customWidth="1"/>
    <col min="14865" max="14865" width="5.140625" style="39" customWidth="1"/>
    <col min="14866" max="14866" width="7.42578125" style="39" customWidth="1"/>
    <col min="14867" max="14867" width="6.42578125" style="39" customWidth="1"/>
    <col min="14868" max="14868" width="9.42578125" style="39" customWidth="1"/>
    <col min="14869" max="14869" width="5" style="39" customWidth="1"/>
    <col min="14870" max="14870" width="10" style="39" customWidth="1"/>
    <col min="14871" max="15104" width="9.140625" style="39"/>
    <col min="15105" max="15105" width="22.85546875" style="39" customWidth="1"/>
    <col min="15106" max="15106" width="16.28515625" style="39" customWidth="1"/>
    <col min="15107" max="15107" width="4.5703125" style="39" customWidth="1"/>
    <col min="15108" max="15108" width="8" style="39" bestFit="1" customWidth="1"/>
    <col min="15109" max="15109" width="4.85546875" style="39" customWidth="1"/>
    <col min="15110" max="15110" width="8.5703125" style="39" bestFit="1" customWidth="1"/>
    <col min="15111" max="15111" width="6.5703125" style="39" customWidth="1"/>
    <col min="15112" max="15112" width="10.28515625" style="39" customWidth="1"/>
    <col min="15113" max="15113" width="5.85546875" style="39" customWidth="1"/>
    <col min="15114" max="15114" width="9.7109375" style="39" bestFit="1" customWidth="1"/>
    <col min="15115" max="15115" width="5.140625" style="39" customWidth="1"/>
    <col min="15116" max="15116" width="9.28515625" style="39" customWidth="1"/>
    <col min="15117" max="15117" width="5.140625" style="39" customWidth="1"/>
    <col min="15118" max="15118" width="10.140625" style="39" customWidth="1"/>
    <col min="15119" max="15119" width="6" style="39" customWidth="1"/>
    <col min="15120" max="15120" width="9" style="39" customWidth="1"/>
    <col min="15121" max="15121" width="5.140625" style="39" customWidth="1"/>
    <col min="15122" max="15122" width="7.42578125" style="39" customWidth="1"/>
    <col min="15123" max="15123" width="6.42578125" style="39" customWidth="1"/>
    <col min="15124" max="15124" width="9.42578125" style="39" customWidth="1"/>
    <col min="15125" max="15125" width="5" style="39" customWidth="1"/>
    <col min="15126" max="15126" width="10" style="39" customWidth="1"/>
    <col min="15127" max="15360" width="9.140625" style="39"/>
    <col min="15361" max="15361" width="22.85546875" style="39" customWidth="1"/>
    <col min="15362" max="15362" width="16.28515625" style="39" customWidth="1"/>
    <col min="15363" max="15363" width="4.5703125" style="39" customWidth="1"/>
    <col min="15364" max="15364" width="8" style="39" bestFit="1" customWidth="1"/>
    <col min="15365" max="15365" width="4.85546875" style="39" customWidth="1"/>
    <col min="15366" max="15366" width="8.5703125" style="39" bestFit="1" customWidth="1"/>
    <col min="15367" max="15367" width="6.5703125" style="39" customWidth="1"/>
    <col min="15368" max="15368" width="10.28515625" style="39" customWidth="1"/>
    <col min="15369" max="15369" width="5.85546875" style="39" customWidth="1"/>
    <col min="15370" max="15370" width="9.7109375" style="39" bestFit="1" customWidth="1"/>
    <col min="15371" max="15371" width="5.140625" style="39" customWidth="1"/>
    <col min="15372" max="15372" width="9.28515625" style="39" customWidth="1"/>
    <col min="15373" max="15373" width="5.140625" style="39" customWidth="1"/>
    <col min="15374" max="15374" width="10.140625" style="39" customWidth="1"/>
    <col min="15375" max="15375" width="6" style="39" customWidth="1"/>
    <col min="15376" max="15376" width="9" style="39" customWidth="1"/>
    <col min="15377" max="15377" width="5.140625" style="39" customWidth="1"/>
    <col min="15378" max="15378" width="7.42578125" style="39" customWidth="1"/>
    <col min="15379" max="15379" width="6.42578125" style="39" customWidth="1"/>
    <col min="15380" max="15380" width="9.42578125" style="39" customWidth="1"/>
    <col min="15381" max="15381" width="5" style="39" customWidth="1"/>
    <col min="15382" max="15382" width="10" style="39" customWidth="1"/>
    <col min="15383" max="15616" width="9.140625" style="39"/>
    <col min="15617" max="15617" width="22.85546875" style="39" customWidth="1"/>
    <col min="15618" max="15618" width="16.28515625" style="39" customWidth="1"/>
    <col min="15619" max="15619" width="4.5703125" style="39" customWidth="1"/>
    <col min="15620" max="15620" width="8" style="39" bestFit="1" customWidth="1"/>
    <col min="15621" max="15621" width="4.85546875" style="39" customWidth="1"/>
    <col min="15622" max="15622" width="8.5703125" style="39" bestFit="1" customWidth="1"/>
    <col min="15623" max="15623" width="6.5703125" style="39" customWidth="1"/>
    <col min="15624" max="15624" width="10.28515625" style="39" customWidth="1"/>
    <col min="15625" max="15625" width="5.85546875" style="39" customWidth="1"/>
    <col min="15626" max="15626" width="9.7109375" style="39" bestFit="1" customWidth="1"/>
    <col min="15627" max="15627" width="5.140625" style="39" customWidth="1"/>
    <col min="15628" max="15628" width="9.28515625" style="39" customWidth="1"/>
    <col min="15629" max="15629" width="5.140625" style="39" customWidth="1"/>
    <col min="15630" max="15630" width="10.140625" style="39" customWidth="1"/>
    <col min="15631" max="15631" width="6" style="39" customWidth="1"/>
    <col min="15632" max="15632" width="9" style="39" customWidth="1"/>
    <col min="15633" max="15633" width="5.140625" style="39" customWidth="1"/>
    <col min="15634" max="15634" width="7.42578125" style="39" customWidth="1"/>
    <col min="15635" max="15635" width="6.42578125" style="39" customWidth="1"/>
    <col min="15636" max="15636" width="9.42578125" style="39" customWidth="1"/>
    <col min="15637" max="15637" width="5" style="39" customWidth="1"/>
    <col min="15638" max="15638" width="10" style="39" customWidth="1"/>
    <col min="15639" max="15872" width="9.140625" style="39"/>
    <col min="15873" max="15873" width="22.85546875" style="39" customWidth="1"/>
    <col min="15874" max="15874" width="16.28515625" style="39" customWidth="1"/>
    <col min="15875" max="15875" width="4.5703125" style="39" customWidth="1"/>
    <col min="15876" max="15876" width="8" style="39" bestFit="1" customWidth="1"/>
    <col min="15877" max="15877" width="4.85546875" style="39" customWidth="1"/>
    <col min="15878" max="15878" width="8.5703125" style="39" bestFit="1" customWidth="1"/>
    <col min="15879" max="15879" width="6.5703125" style="39" customWidth="1"/>
    <col min="15880" max="15880" width="10.28515625" style="39" customWidth="1"/>
    <col min="15881" max="15881" width="5.85546875" style="39" customWidth="1"/>
    <col min="15882" max="15882" width="9.7109375" style="39" bestFit="1" customWidth="1"/>
    <col min="15883" max="15883" width="5.140625" style="39" customWidth="1"/>
    <col min="15884" max="15884" width="9.28515625" style="39" customWidth="1"/>
    <col min="15885" max="15885" width="5.140625" style="39" customWidth="1"/>
    <col min="15886" max="15886" width="10.140625" style="39" customWidth="1"/>
    <col min="15887" max="15887" width="6" style="39" customWidth="1"/>
    <col min="15888" max="15888" width="9" style="39" customWidth="1"/>
    <col min="15889" max="15889" width="5.140625" style="39" customWidth="1"/>
    <col min="15890" max="15890" width="7.42578125" style="39" customWidth="1"/>
    <col min="15891" max="15891" width="6.42578125" style="39" customWidth="1"/>
    <col min="15892" max="15892" width="9.42578125" style="39" customWidth="1"/>
    <col min="15893" max="15893" width="5" style="39" customWidth="1"/>
    <col min="15894" max="15894" width="10" style="39" customWidth="1"/>
    <col min="15895" max="16128" width="9.140625" style="39"/>
    <col min="16129" max="16129" width="22.85546875" style="39" customWidth="1"/>
    <col min="16130" max="16130" width="16.28515625" style="39" customWidth="1"/>
    <col min="16131" max="16131" width="4.5703125" style="39" customWidth="1"/>
    <col min="16132" max="16132" width="8" style="39" bestFit="1" customWidth="1"/>
    <col min="16133" max="16133" width="4.85546875" style="39" customWidth="1"/>
    <col min="16134" max="16134" width="8.5703125" style="39" bestFit="1" customWidth="1"/>
    <col min="16135" max="16135" width="6.5703125" style="39" customWidth="1"/>
    <col min="16136" max="16136" width="10.28515625" style="39" customWidth="1"/>
    <col min="16137" max="16137" width="5.85546875" style="39" customWidth="1"/>
    <col min="16138" max="16138" width="9.7109375" style="39" bestFit="1" customWidth="1"/>
    <col min="16139" max="16139" width="5.140625" style="39" customWidth="1"/>
    <col min="16140" max="16140" width="9.28515625" style="39" customWidth="1"/>
    <col min="16141" max="16141" width="5.140625" style="39" customWidth="1"/>
    <col min="16142" max="16142" width="10.140625" style="39" customWidth="1"/>
    <col min="16143" max="16143" width="6" style="39" customWidth="1"/>
    <col min="16144" max="16144" width="9" style="39" customWidth="1"/>
    <col min="16145" max="16145" width="5.140625" style="39" customWidth="1"/>
    <col min="16146" max="16146" width="7.42578125" style="39" customWidth="1"/>
    <col min="16147" max="16147" width="6.42578125" style="39" customWidth="1"/>
    <col min="16148" max="16148" width="9.42578125" style="39" customWidth="1"/>
    <col min="16149" max="16149" width="5" style="39" customWidth="1"/>
    <col min="16150" max="16150" width="10" style="39" customWidth="1"/>
    <col min="16151" max="16384" width="9.140625" style="39"/>
  </cols>
  <sheetData>
    <row r="1" spans="1:22" ht="15" x14ac:dyDescent="0.2">
      <c r="A1" s="155" t="s">
        <v>1893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</row>
    <row r="2" spans="1:22" ht="3.75" customHeight="1" x14ac:dyDescent="0.2"/>
    <row r="3" spans="1:22" ht="10.5" customHeight="1" x14ac:dyDescent="0.2">
      <c r="A3" s="156" t="s">
        <v>1698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</row>
    <row r="4" spans="1:22" ht="12.75" x14ac:dyDescent="0.2">
      <c r="A4" s="156" t="s">
        <v>2023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</row>
    <row r="5" spans="1:22" ht="6" customHeight="1" x14ac:dyDescent="0.2">
      <c r="A5" s="41"/>
      <c r="B5" s="42"/>
      <c r="C5" s="42"/>
      <c r="D5" s="41"/>
      <c r="E5" s="42"/>
      <c r="F5" s="57"/>
      <c r="G5" s="42"/>
      <c r="H5" s="57"/>
      <c r="I5" s="42"/>
      <c r="J5" s="57"/>
      <c r="K5" s="42"/>
      <c r="L5" s="57"/>
      <c r="M5" s="58"/>
      <c r="N5" s="57"/>
      <c r="O5" s="42"/>
      <c r="P5" s="57"/>
      <c r="Q5" s="42"/>
      <c r="R5" s="57"/>
      <c r="S5" s="42"/>
      <c r="T5" s="57"/>
      <c r="U5" s="42"/>
      <c r="V5" s="57"/>
    </row>
    <row r="6" spans="1:22" s="90" customFormat="1" ht="12.75" x14ac:dyDescent="0.2">
      <c r="C6" s="157" t="s">
        <v>37</v>
      </c>
      <c r="D6" s="158"/>
      <c r="E6" s="157" t="s">
        <v>38</v>
      </c>
      <c r="F6" s="158"/>
      <c r="G6" s="157" t="s">
        <v>39</v>
      </c>
      <c r="H6" s="158"/>
      <c r="I6" s="157" t="s">
        <v>40</v>
      </c>
      <c r="J6" s="157"/>
      <c r="K6" s="157" t="s">
        <v>41</v>
      </c>
      <c r="L6" s="157"/>
      <c r="M6" s="159" t="s">
        <v>42</v>
      </c>
      <c r="N6" s="160"/>
      <c r="O6" s="161" t="s">
        <v>43</v>
      </c>
      <c r="P6" s="160"/>
      <c r="Q6" s="161" t="s">
        <v>44</v>
      </c>
      <c r="R6" s="160"/>
      <c r="S6" s="157" t="s">
        <v>45</v>
      </c>
      <c r="T6" s="157"/>
      <c r="U6" s="161" t="s">
        <v>46</v>
      </c>
      <c r="V6" s="160"/>
    </row>
    <row r="7" spans="1:22" s="90" customFormat="1" x14ac:dyDescent="0.2">
      <c r="C7" s="151" t="s">
        <v>564</v>
      </c>
      <c r="D7" s="151"/>
      <c r="E7" s="151" t="s">
        <v>564</v>
      </c>
      <c r="F7" s="151"/>
      <c r="G7" s="151" t="s">
        <v>564</v>
      </c>
      <c r="H7" s="151"/>
      <c r="I7" s="151" t="s">
        <v>564</v>
      </c>
      <c r="J7" s="151"/>
      <c r="K7" s="151" t="s">
        <v>564</v>
      </c>
      <c r="L7" s="151"/>
      <c r="M7" s="151" t="s">
        <v>648</v>
      </c>
      <c r="N7" s="151"/>
      <c r="O7" s="151" t="s">
        <v>564</v>
      </c>
      <c r="P7" s="151"/>
      <c r="Q7" s="151" t="s">
        <v>564</v>
      </c>
      <c r="R7" s="151"/>
      <c r="S7" s="151" t="s">
        <v>564</v>
      </c>
      <c r="T7" s="151"/>
      <c r="U7" s="151" t="s">
        <v>564</v>
      </c>
      <c r="V7" s="151"/>
    </row>
    <row r="8" spans="1:22" s="90" customFormat="1" ht="12.75" x14ac:dyDescent="0.2">
      <c r="A8" s="90" t="s">
        <v>47</v>
      </c>
      <c r="B8" s="91" t="s">
        <v>647</v>
      </c>
      <c r="C8" s="152">
        <v>41</v>
      </c>
      <c r="D8" s="153"/>
      <c r="E8" s="152">
        <v>39</v>
      </c>
      <c r="F8" s="153"/>
      <c r="G8" s="152" t="s">
        <v>30</v>
      </c>
      <c r="H8" s="153"/>
      <c r="I8" s="152">
        <v>1500</v>
      </c>
      <c r="J8" s="153"/>
      <c r="K8" s="152">
        <v>300</v>
      </c>
      <c r="L8" s="153"/>
      <c r="M8" s="152">
        <v>17000</v>
      </c>
      <c r="N8" s="153"/>
      <c r="O8" s="152">
        <v>75</v>
      </c>
      <c r="P8" s="153"/>
      <c r="Q8" s="152">
        <v>420</v>
      </c>
      <c r="R8" s="153"/>
      <c r="S8" s="152">
        <v>100</v>
      </c>
      <c r="T8" s="153"/>
      <c r="U8" s="154">
        <v>2800</v>
      </c>
      <c r="V8" s="154"/>
    </row>
    <row r="9" spans="1:22" s="90" customFormat="1" ht="12.75" x14ac:dyDescent="0.2">
      <c r="A9" s="92"/>
      <c r="B9" s="92"/>
      <c r="C9" s="93"/>
      <c r="D9" s="94"/>
      <c r="E9" s="93"/>
      <c r="F9" s="95"/>
      <c r="G9" s="150" t="s">
        <v>359</v>
      </c>
      <c r="H9" s="150"/>
      <c r="I9" s="93"/>
      <c r="J9" s="95"/>
      <c r="K9" s="93"/>
      <c r="L9" s="95"/>
      <c r="M9" s="59"/>
      <c r="N9" s="95"/>
      <c r="O9" s="150" t="s">
        <v>48</v>
      </c>
      <c r="P9" s="150"/>
      <c r="Q9" s="93"/>
      <c r="R9" s="95"/>
      <c r="S9" s="96" t="s">
        <v>49</v>
      </c>
      <c r="T9" s="95"/>
      <c r="U9" s="97"/>
      <c r="V9" s="95"/>
    </row>
    <row r="10" spans="1:22" s="90" customFormat="1" ht="12.75" x14ac:dyDescent="0.2">
      <c r="A10" s="98" t="s">
        <v>9</v>
      </c>
      <c r="C10" s="91"/>
      <c r="D10" s="47"/>
      <c r="E10" s="91"/>
      <c r="F10" s="98"/>
      <c r="G10" s="99"/>
      <c r="H10" s="100"/>
      <c r="I10" s="91"/>
      <c r="J10" s="98"/>
      <c r="K10" s="91"/>
      <c r="L10" s="98"/>
      <c r="M10" s="101"/>
      <c r="N10" s="98"/>
      <c r="O10" s="99"/>
      <c r="P10" s="98"/>
      <c r="Q10" s="91"/>
      <c r="R10" s="98"/>
      <c r="S10" s="99"/>
      <c r="T10" s="98"/>
      <c r="U10" s="102"/>
      <c r="V10" s="98"/>
    </row>
    <row r="11" spans="1:22" s="90" customFormat="1" ht="12.75" x14ac:dyDescent="0.2">
      <c r="A11" s="103" t="s">
        <v>1144</v>
      </c>
      <c r="C11" s="148">
        <v>25</v>
      </c>
      <c r="D11" s="149"/>
      <c r="E11" s="148">
        <v>23</v>
      </c>
      <c r="F11" s="149"/>
      <c r="G11" s="148">
        <v>725</v>
      </c>
      <c r="H11" s="149"/>
      <c r="I11" s="148">
        <v>906</v>
      </c>
      <c r="J11" s="149"/>
      <c r="K11" s="148">
        <v>181</v>
      </c>
      <c r="L11" s="149"/>
      <c r="M11" s="148">
        <v>10000</v>
      </c>
      <c r="N11" s="149"/>
      <c r="O11" s="148">
        <v>45</v>
      </c>
      <c r="P11" s="149"/>
      <c r="Q11" s="148">
        <v>254</v>
      </c>
      <c r="R11" s="149"/>
      <c r="S11" s="148">
        <v>22</v>
      </c>
      <c r="T11" s="149"/>
      <c r="U11" s="148">
        <v>1691</v>
      </c>
      <c r="V11" s="149"/>
    </row>
    <row r="12" spans="1:22" s="90" customFormat="1" x14ac:dyDescent="0.2">
      <c r="A12" s="103"/>
      <c r="B12" s="104" t="s">
        <v>1943</v>
      </c>
      <c r="C12" s="40" t="s">
        <v>1980</v>
      </c>
      <c r="D12" s="132" t="s">
        <v>1854</v>
      </c>
      <c r="E12" s="48">
        <v>3</v>
      </c>
      <c r="F12" s="52" t="s">
        <v>217</v>
      </c>
      <c r="G12" s="40">
        <v>62</v>
      </c>
      <c r="H12" s="132" t="s">
        <v>1985</v>
      </c>
      <c r="I12" s="48">
        <v>275</v>
      </c>
      <c r="J12" s="52" t="s">
        <v>1986</v>
      </c>
      <c r="K12" s="40">
        <v>42</v>
      </c>
      <c r="L12" s="132" t="s">
        <v>1996</v>
      </c>
      <c r="M12" s="48" t="s">
        <v>1997</v>
      </c>
      <c r="N12" s="52" t="s">
        <v>1998</v>
      </c>
      <c r="O12" s="106"/>
      <c r="P12" s="132"/>
      <c r="Q12" s="48">
        <v>27</v>
      </c>
      <c r="R12" s="52" t="s">
        <v>2011</v>
      </c>
      <c r="S12" s="40" t="s">
        <v>1588</v>
      </c>
      <c r="T12" s="132" t="s">
        <v>1852</v>
      </c>
      <c r="U12" s="48">
        <v>663</v>
      </c>
      <c r="V12" s="52" t="s">
        <v>2018</v>
      </c>
    </row>
    <row r="13" spans="1:22" s="90" customFormat="1" x14ac:dyDescent="0.2">
      <c r="A13" s="103"/>
      <c r="B13" s="104" t="s">
        <v>1942</v>
      </c>
      <c r="C13" s="40" t="s">
        <v>1588</v>
      </c>
      <c r="D13" s="132" t="s">
        <v>1852</v>
      </c>
      <c r="E13" s="48">
        <v>2</v>
      </c>
      <c r="F13" s="52" t="s">
        <v>181</v>
      </c>
      <c r="G13" s="40">
        <v>42</v>
      </c>
      <c r="H13" s="132" t="s">
        <v>1095</v>
      </c>
      <c r="I13" s="48">
        <v>310</v>
      </c>
      <c r="J13" s="52" t="s">
        <v>1950</v>
      </c>
      <c r="K13" s="40">
        <v>46</v>
      </c>
      <c r="L13" s="132" t="s">
        <v>1961</v>
      </c>
      <c r="M13" s="48" t="s">
        <v>1938</v>
      </c>
      <c r="N13" s="52" t="s">
        <v>1865</v>
      </c>
      <c r="O13" s="106"/>
      <c r="P13" s="132"/>
      <c r="Q13" s="48">
        <v>26</v>
      </c>
      <c r="R13" s="52" t="s">
        <v>1972</v>
      </c>
      <c r="S13" s="40" t="s">
        <v>1588</v>
      </c>
      <c r="T13" s="132" t="s">
        <v>1852</v>
      </c>
      <c r="U13" s="48">
        <v>813</v>
      </c>
      <c r="V13" s="52" t="s">
        <v>1973</v>
      </c>
    </row>
    <row r="14" spans="1:22" s="90" customFormat="1" x14ac:dyDescent="0.2">
      <c r="A14" s="103"/>
      <c r="B14" s="104" t="s">
        <v>1899</v>
      </c>
      <c r="C14" s="40" t="s">
        <v>1588</v>
      </c>
      <c r="D14" s="132" t="s">
        <v>1878</v>
      </c>
      <c r="E14" s="48">
        <v>2</v>
      </c>
      <c r="F14" s="52" t="s">
        <v>121</v>
      </c>
      <c r="G14" s="40">
        <v>39</v>
      </c>
      <c r="H14" s="43" t="s">
        <v>1900</v>
      </c>
      <c r="I14" s="48">
        <v>301</v>
      </c>
      <c r="J14" s="52" t="s">
        <v>1901</v>
      </c>
      <c r="K14" s="40">
        <v>42</v>
      </c>
      <c r="L14" s="43" t="s">
        <v>1902</v>
      </c>
      <c r="M14" s="48" t="s">
        <v>1896</v>
      </c>
      <c r="N14" s="52" t="s">
        <v>1903</v>
      </c>
      <c r="O14" s="40"/>
      <c r="P14" s="43"/>
      <c r="Q14" s="48">
        <v>25</v>
      </c>
      <c r="R14" s="52" t="s">
        <v>1183</v>
      </c>
      <c r="S14" s="40" t="s">
        <v>1588</v>
      </c>
      <c r="T14" s="43" t="s">
        <v>1852</v>
      </c>
      <c r="U14" s="48">
        <v>769</v>
      </c>
      <c r="V14" s="52" t="s">
        <v>1904</v>
      </c>
    </row>
    <row r="15" spans="1:22" s="90" customFormat="1" x14ac:dyDescent="0.2">
      <c r="A15" s="103"/>
      <c r="B15" s="104" t="s">
        <v>1843</v>
      </c>
      <c r="C15" s="40" t="s">
        <v>1842</v>
      </c>
      <c r="D15" s="132" t="s">
        <v>1524</v>
      </c>
      <c r="E15" s="48">
        <v>2</v>
      </c>
      <c r="F15" s="52" t="s">
        <v>181</v>
      </c>
      <c r="G15" s="40">
        <v>49</v>
      </c>
      <c r="H15" s="43" t="s">
        <v>1848</v>
      </c>
      <c r="I15" s="48">
        <v>332</v>
      </c>
      <c r="J15" s="52" t="s">
        <v>1849</v>
      </c>
      <c r="K15" s="40">
        <v>50</v>
      </c>
      <c r="L15" s="43" t="s">
        <v>1850</v>
      </c>
      <c r="M15" s="48" t="s">
        <v>1677</v>
      </c>
      <c r="N15" s="52" t="s">
        <v>1851</v>
      </c>
      <c r="O15" s="40"/>
      <c r="P15" s="43"/>
      <c r="Q15" s="48">
        <v>30</v>
      </c>
      <c r="R15" s="52" t="s">
        <v>1216</v>
      </c>
      <c r="S15" s="40" t="s">
        <v>1588</v>
      </c>
      <c r="T15" s="43" t="s">
        <v>1852</v>
      </c>
      <c r="U15" s="48">
        <v>850</v>
      </c>
      <c r="V15" s="52" t="s">
        <v>1853</v>
      </c>
    </row>
    <row r="16" spans="1:22" s="90" customFormat="1" x14ac:dyDescent="0.2">
      <c r="A16" s="103"/>
      <c r="B16" s="104" t="s">
        <v>1795</v>
      </c>
      <c r="C16" s="40">
        <v>14</v>
      </c>
      <c r="D16" s="132" t="s">
        <v>1476</v>
      </c>
      <c r="E16" s="105">
        <v>2.1</v>
      </c>
      <c r="F16" s="52" t="s">
        <v>1797</v>
      </c>
      <c r="G16" s="40">
        <v>47</v>
      </c>
      <c r="H16" s="43" t="s">
        <v>1804</v>
      </c>
      <c r="I16" s="48">
        <v>353</v>
      </c>
      <c r="J16" s="52" t="s">
        <v>1810</v>
      </c>
      <c r="K16" s="40">
        <v>62</v>
      </c>
      <c r="L16" s="43" t="s">
        <v>1045</v>
      </c>
      <c r="M16" s="48" t="s">
        <v>1794</v>
      </c>
      <c r="N16" s="52" t="s">
        <v>1819</v>
      </c>
      <c r="O16" s="40"/>
      <c r="P16" s="43"/>
      <c r="Q16" s="48">
        <v>31</v>
      </c>
      <c r="R16" s="52" t="s">
        <v>1826</v>
      </c>
      <c r="S16" s="40" t="s">
        <v>1372</v>
      </c>
      <c r="T16" s="43" t="s">
        <v>1382</v>
      </c>
      <c r="U16" s="48">
        <v>929</v>
      </c>
      <c r="V16" s="52" t="s">
        <v>1832</v>
      </c>
    </row>
    <row r="17" spans="1:22" s="90" customFormat="1" x14ac:dyDescent="0.2">
      <c r="A17" s="103"/>
      <c r="B17" s="104" t="s">
        <v>1749</v>
      </c>
      <c r="C17" s="40">
        <v>12</v>
      </c>
      <c r="D17" s="132" t="s">
        <v>1162</v>
      </c>
      <c r="E17" s="48">
        <v>2</v>
      </c>
      <c r="F17" s="52" t="s">
        <v>181</v>
      </c>
      <c r="G17" s="40">
        <v>44</v>
      </c>
      <c r="H17" s="43" t="s">
        <v>1750</v>
      </c>
      <c r="I17" s="48">
        <v>316</v>
      </c>
      <c r="J17" s="52" t="s">
        <v>1756</v>
      </c>
      <c r="K17" s="40">
        <v>58</v>
      </c>
      <c r="L17" s="43" t="s">
        <v>1763</v>
      </c>
      <c r="M17" s="48" t="s">
        <v>1786</v>
      </c>
      <c r="N17" s="52" t="s">
        <v>1768</v>
      </c>
      <c r="O17" s="40"/>
      <c r="P17" s="43"/>
      <c r="Q17" s="48">
        <v>29</v>
      </c>
      <c r="R17" s="52" t="s">
        <v>1774</v>
      </c>
      <c r="S17" s="40" t="s">
        <v>1372</v>
      </c>
      <c r="T17" s="43" t="s">
        <v>1382</v>
      </c>
      <c r="U17" s="48">
        <v>921</v>
      </c>
      <c r="V17" s="52" t="s">
        <v>1779</v>
      </c>
    </row>
    <row r="18" spans="1:22" s="90" customFormat="1" x14ac:dyDescent="0.2">
      <c r="A18" s="103"/>
      <c r="B18" s="104" t="s">
        <v>1697</v>
      </c>
      <c r="C18" s="40" t="s">
        <v>1678</v>
      </c>
      <c r="D18" s="39" t="s">
        <v>1133</v>
      </c>
      <c r="E18" s="48">
        <v>3</v>
      </c>
      <c r="F18" s="52" t="s">
        <v>1699</v>
      </c>
      <c r="G18" s="40">
        <v>45</v>
      </c>
      <c r="H18" s="43" t="s">
        <v>1700</v>
      </c>
      <c r="I18" s="48">
        <v>312</v>
      </c>
      <c r="J18" s="52" t="s">
        <v>1701</v>
      </c>
      <c r="K18" s="40">
        <v>52</v>
      </c>
      <c r="L18" s="43" t="s">
        <v>1702</v>
      </c>
      <c r="M18" s="48">
        <v>407</v>
      </c>
      <c r="N18" s="52" t="s">
        <v>1703</v>
      </c>
      <c r="O18" s="40">
        <v>14</v>
      </c>
      <c r="P18" s="43" t="s">
        <v>1704</v>
      </c>
      <c r="Q18" s="48">
        <v>28</v>
      </c>
      <c r="R18" s="52" t="s">
        <v>1705</v>
      </c>
      <c r="S18" s="40" t="s">
        <v>1372</v>
      </c>
      <c r="T18" s="43" t="s">
        <v>1706</v>
      </c>
      <c r="U18" s="48">
        <v>837</v>
      </c>
      <c r="V18" s="52" t="s">
        <v>1707</v>
      </c>
    </row>
    <row r="19" spans="1:22" s="90" customFormat="1" x14ac:dyDescent="0.2">
      <c r="A19" s="103"/>
      <c r="B19" s="104" t="s">
        <v>1635</v>
      </c>
      <c r="C19" s="40">
        <v>10</v>
      </c>
      <c r="D19" s="39" t="s">
        <v>1355</v>
      </c>
      <c r="E19" s="48">
        <v>2</v>
      </c>
      <c r="F19" s="52" t="s">
        <v>1636</v>
      </c>
      <c r="G19" s="40">
        <v>44</v>
      </c>
      <c r="H19" s="43" t="s">
        <v>1637</v>
      </c>
      <c r="I19" s="48">
        <v>329</v>
      </c>
      <c r="J19" s="52" t="s">
        <v>1638</v>
      </c>
      <c r="K19" s="40">
        <v>60</v>
      </c>
      <c r="L19" s="43" t="s">
        <v>1639</v>
      </c>
      <c r="M19" s="48" t="s">
        <v>1673</v>
      </c>
      <c r="N19" s="52" t="s">
        <v>1640</v>
      </c>
      <c r="O19" s="40">
        <v>10</v>
      </c>
      <c r="P19" s="43" t="s">
        <v>313</v>
      </c>
      <c r="Q19" s="48">
        <v>29</v>
      </c>
      <c r="R19" s="52" t="s">
        <v>1641</v>
      </c>
      <c r="S19" s="40" t="s">
        <v>1372</v>
      </c>
      <c r="T19" s="43" t="s">
        <v>1382</v>
      </c>
      <c r="U19" s="48">
        <v>1034</v>
      </c>
      <c r="V19" s="52" t="s">
        <v>1642</v>
      </c>
    </row>
    <row r="20" spans="1:22" s="90" customFormat="1" ht="13.5" customHeight="1" x14ac:dyDescent="0.2">
      <c r="A20" s="103"/>
      <c r="B20" s="104" t="s">
        <v>1591</v>
      </c>
      <c r="C20" s="40" t="s">
        <v>1588</v>
      </c>
      <c r="D20" s="133" t="s">
        <v>1499</v>
      </c>
      <c r="E20" s="48">
        <v>2</v>
      </c>
      <c r="F20" s="52" t="s">
        <v>1592</v>
      </c>
      <c r="G20" s="40">
        <v>48</v>
      </c>
      <c r="H20" s="43" t="s">
        <v>1593</v>
      </c>
      <c r="I20" s="48">
        <v>322</v>
      </c>
      <c r="J20" s="52" t="s">
        <v>1594</v>
      </c>
      <c r="K20" s="40">
        <v>63</v>
      </c>
      <c r="L20" s="43" t="s">
        <v>1595</v>
      </c>
      <c r="M20" s="48">
        <v>685</v>
      </c>
      <c r="N20" s="52" t="s">
        <v>1596</v>
      </c>
      <c r="O20" s="40">
        <v>10</v>
      </c>
      <c r="P20" s="43" t="s">
        <v>186</v>
      </c>
      <c r="Q20" s="48">
        <v>28</v>
      </c>
      <c r="R20" s="52" t="s">
        <v>1597</v>
      </c>
      <c r="S20" s="40" t="s">
        <v>1372</v>
      </c>
      <c r="T20" s="43" t="s">
        <v>1382</v>
      </c>
      <c r="U20" s="48">
        <v>948</v>
      </c>
      <c r="V20" s="52" t="s">
        <v>1598</v>
      </c>
    </row>
    <row r="21" spans="1:22" s="90" customFormat="1" ht="13.5" customHeight="1" x14ac:dyDescent="0.2">
      <c r="A21" s="103"/>
      <c r="B21" s="104" t="s">
        <v>1544</v>
      </c>
      <c r="C21" s="85" t="s">
        <v>1435</v>
      </c>
      <c r="D21" s="133" t="s">
        <v>1499</v>
      </c>
      <c r="E21" s="48">
        <v>2</v>
      </c>
      <c r="F21" s="52" t="s">
        <v>1500</v>
      </c>
      <c r="G21" s="40">
        <v>52</v>
      </c>
      <c r="H21" s="43" t="s">
        <v>1546</v>
      </c>
      <c r="I21" s="48">
        <v>355</v>
      </c>
      <c r="J21" s="52" t="s">
        <v>1552</v>
      </c>
      <c r="K21" s="40">
        <v>62</v>
      </c>
      <c r="L21" s="43" t="s">
        <v>1559</v>
      </c>
      <c r="M21" s="48">
        <v>745</v>
      </c>
      <c r="N21" s="52" t="s">
        <v>1565</v>
      </c>
      <c r="O21" s="40">
        <v>10</v>
      </c>
      <c r="P21" s="43" t="s">
        <v>1573</v>
      </c>
      <c r="Q21" s="48">
        <v>28</v>
      </c>
      <c r="R21" s="52" t="s">
        <v>1225</v>
      </c>
      <c r="S21" s="40" t="s">
        <v>1372</v>
      </c>
      <c r="T21" s="43" t="s">
        <v>1382</v>
      </c>
      <c r="U21" s="48">
        <v>1050</v>
      </c>
      <c r="V21" s="52" t="s">
        <v>1580</v>
      </c>
    </row>
    <row r="22" spans="1:22" s="90" customFormat="1" x14ac:dyDescent="0.2">
      <c r="A22" s="103"/>
      <c r="B22" s="106" t="s">
        <v>1498</v>
      </c>
      <c r="C22" s="40" t="s">
        <v>1435</v>
      </c>
      <c r="D22" s="39" t="s">
        <v>1499</v>
      </c>
      <c r="E22" s="48">
        <v>2</v>
      </c>
      <c r="F22" s="52" t="s">
        <v>1500</v>
      </c>
      <c r="G22" s="40">
        <v>44</v>
      </c>
      <c r="H22" s="43" t="s">
        <v>1501</v>
      </c>
      <c r="I22" s="48">
        <v>309</v>
      </c>
      <c r="J22" s="52" t="s">
        <v>1502</v>
      </c>
      <c r="K22" s="40">
        <v>65</v>
      </c>
      <c r="L22" s="43" t="s">
        <v>1503</v>
      </c>
      <c r="M22" s="48">
        <v>579</v>
      </c>
      <c r="N22" s="52" t="s">
        <v>1504</v>
      </c>
      <c r="O22" s="40">
        <v>8</v>
      </c>
      <c r="P22" s="43" t="s">
        <v>1484</v>
      </c>
      <c r="Q22" s="48">
        <v>24</v>
      </c>
      <c r="R22" s="52" t="s">
        <v>1381</v>
      </c>
      <c r="S22" s="40" t="s">
        <v>1372</v>
      </c>
      <c r="T22" s="43" t="s">
        <v>1382</v>
      </c>
      <c r="U22" s="48">
        <v>970</v>
      </c>
      <c r="V22" s="52" t="s">
        <v>1505</v>
      </c>
    </row>
    <row r="23" spans="1:22" s="90" customFormat="1" x14ac:dyDescent="0.2">
      <c r="A23" s="103"/>
      <c r="B23" s="106" t="s">
        <v>1439</v>
      </c>
      <c r="C23" s="40" t="s">
        <v>1435</v>
      </c>
      <c r="D23" s="39" t="s">
        <v>1440</v>
      </c>
      <c r="E23" s="48">
        <v>1</v>
      </c>
      <c r="F23" s="52" t="s">
        <v>1315</v>
      </c>
      <c r="G23" s="40">
        <v>42</v>
      </c>
      <c r="H23" s="43" t="s">
        <v>1441</v>
      </c>
      <c r="I23" s="48">
        <v>319</v>
      </c>
      <c r="J23" s="52" t="s">
        <v>1442</v>
      </c>
      <c r="K23" s="40">
        <v>68</v>
      </c>
      <c r="L23" s="43" t="s">
        <v>1443</v>
      </c>
      <c r="M23" s="48">
        <v>891</v>
      </c>
      <c r="N23" s="52" t="s">
        <v>1444</v>
      </c>
      <c r="O23" s="40">
        <v>10</v>
      </c>
      <c r="P23" s="43" t="s">
        <v>1446</v>
      </c>
      <c r="Q23" s="48">
        <v>25</v>
      </c>
      <c r="R23" s="52" t="s">
        <v>1381</v>
      </c>
      <c r="S23" s="40" t="s">
        <v>1372</v>
      </c>
      <c r="T23" s="43" t="s">
        <v>1382</v>
      </c>
      <c r="U23" s="48">
        <v>911</v>
      </c>
      <c r="V23" s="52" t="s">
        <v>1447</v>
      </c>
    </row>
    <row r="24" spans="1:22" s="90" customFormat="1" x14ac:dyDescent="0.2">
      <c r="A24" s="103"/>
      <c r="B24" s="106" t="s">
        <v>1376</v>
      </c>
      <c r="C24" s="40" t="s">
        <v>1372</v>
      </c>
      <c r="D24" s="39" t="s">
        <v>1377</v>
      </c>
      <c r="E24" s="48">
        <v>1</v>
      </c>
      <c r="F24" s="52" t="s">
        <v>1315</v>
      </c>
      <c r="G24" s="40">
        <v>44</v>
      </c>
      <c r="H24" s="43" t="s">
        <v>1379</v>
      </c>
      <c r="I24" s="48">
        <v>347</v>
      </c>
      <c r="J24" s="52" t="s">
        <v>1378</v>
      </c>
      <c r="K24" s="40">
        <v>65</v>
      </c>
      <c r="L24" s="43" t="s">
        <v>1380</v>
      </c>
      <c r="M24" s="48">
        <v>703</v>
      </c>
      <c r="N24" s="52" t="s">
        <v>1445</v>
      </c>
      <c r="O24" s="40">
        <v>12</v>
      </c>
      <c r="P24" s="43" t="s">
        <v>1277</v>
      </c>
      <c r="Q24" s="48">
        <v>26</v>
      </c>
      <c r="R24" s="52" t="s">
        <v>1381</v>
      </c>
      <c r="S24" s="40" t="s">
        <v>1372</v>
      </c>
      <c r="T24" s="43" t="s">
        <v>1382</v>
      </c>
      <c r="U24" s="48">
        <v>1051</v>
      </c>
      <c r="V24" s="52" t="s">
        <v>1383</v>
      </c>
    </row>
    <row r="25" spans="1:22" s="90" customFormat="1" x14ac:dyDescent="0.2">
      <c r="A25" s="103"/>
      <c r="B25" s="106" t="s">
        <v>1314</v>
      </c>
      <c r="C25" s="40">
        <v>6</v>
      </c>
      <c r="D25" s="39" t="s">
        <v>171</v>
      </c>
      <c r="E25" s="48">
        <v>2</v>
      </c>
      <c r="F25" s="52" t="s">
        <v>1315</v>
      </c>
      <c r="G25" s="40">
        <v>54</v>
      </c>
      <c r="H25" s="43" t="s">
        <v>383</v>
      </c>
      <c r="I25" s="48">
        <v>353</v>
      </c>
      <c r="J25" s="52" t="s">
        <v>1316</v>
      </c>
      <c r="K25" s="40">
        <v>70</v>
      </c>
      <c r="L25" s="43" t="s">
        <v>1317</v>
      </c>
      <c r="M25" s="48">
        <v>689</v>
      </c>
      <c r="N25" s="52" t="s">
        <v>1318</v>
      </c>
      <c r="O25" s="40">
        <v>10</v>
      </c>
      <c r="P25" s="43" t="s">
        <v>281</v>
      </c>
      <c r="Q25" s="48">
        <v>29</v>
      </c>
      <c r="R25" s="52" t="s">
        <v>1319</v>
      </c>
      <c r="S25" s="40">
        <v>0</v>
      </c>
      <c r="T25" s="43" t="s">
        <v>450</v>
      </c>
      <c r="U25" s="48">
        <v>965</v>
      </c>
      <c r="V25" s="52" t="s">
        <v>1320</v>
      </c>
    </row>
    <row r="26" spans="1:22" s="104" customFormat="1" x14ac:dyDescent="0.2">
      <c r="A26" s="43"/>
      <c r="B26" s="106" t="s">
        <v>1259</v>
      </c>
      <c r="C26" s="40">
        <v>8</v>
      </c>
      <c r="D26" s="39" t="s">
        <v>1260</v>
      </c>
      <c r="E26" s="48">
        <v>2</v>
      </c>
      <c r="F26" s="52" t="s">
        <v>123</v>
      </c>
      <c r="G26" s="40">
        <v>62</v>
      </c>
      <c r="H26" s="43" t="s">
        <v>1261</v>
      </c>
      <c r="I26" s="48">
        <v>392</v>
      </c>
      <c r="J26" s="52" t="s">
        <v>1262</v>
      </c>
      <c r="K26" s="40">
        <v>76</v>
      </c>
      <c r="L26" s="43" t="s">
        <v>1263</v>
      </c>
      <c r="M26" s="48">
        <v>787</v>
      </c>
      <c r="N26" s="52" t="s">
        <v>1264</v>
      </c>
      <c r="O26" s="40">
        <v>15</v>
      </c>
      <c r="P26" s="43" t="s">
        <v>1265</v>
      </c>
      <c r="Q26" s="48">
        <v>33</v>
      </c>
      <c r="R26" s="52" t="s">
        <v>1266</v>
      </c>
      <c r="S26" s="40">
        <v>5</v>
      </c>
      <c r="T26" s="43" t="s">
        <v>292</v>
      </c>
      <c r="U26" s="48">
        <v>1007</v>
      </c>
      <c r="V26" s="52" t="s">
        <v>1267</v>
      </c>
    </row>
    <row r="27" spans="1:22" s="104" customFormat="1" x14ac:dyDescent="0.2">
      <c r="A27" s="43"/>
      <c r="B27" s="106" t="s">
        <v>1202</v>
      </c>
      <c r="C27" s="40">
        <v>7</v>
      </c>
      <c r="D27" s="39" t="s">
        <v>244</v>
      </c>
      <c r="E27" s="48">
        <v>3</v>
      </c>
      <c r="F27" s="52" t="s">
        <v>123</v>
      </c>
      <c r="G27" s="40">
        <v>58</v>
      </c>
      <c r="H27" s="43" t="s">
        <v>1203</v>
      </c>
      <c r="I27" s="48">
        <v>358</v>
      </c>
      <c r="J27" s="52" t="s">
        <v>1204</v>
      </c>
      <c r="K27" s="40">
        <v>82</v>
      </c>
      <c r="L27" s="43" t="s">
        <v>1254</v>
      </c>
      <c r="M27" s="48">
        <v>757</v>
      </c>
      <c r="N27" s="52" t="s">
        <v>1205</v>
      </c>
      <c r="O27" s="40">
        <v>12</v>
      </c>
      <c r="P27" s="43" t="s">
        <v>338</v>
      </c>
      <c r="Q27" s="48">
        <v>33</v>
      </c>
      <c r="R27" s="52" t="s">
        <v>922</v>
      </c>
      <c r="S27" s="40">
        <v>4</v>
      </c>
      <c r="T27" s="43" t="s">
        <v>261</v>
      </c>
      <c r="U27" s="48">
        <v>994</v>
      </c>
      <c r="V27" s="52" t="s">
        <v>1206</v>
      </c>
    </row>
    <row r="28" spans="1:22" x14ac:dyDescent="0.2">
      <c r="B28" s="106" t="s">
        <v>1143</v>
      </c>
      <c r="C28" s="40">
        <v>7</v>
      </c>
      <c r="D28" s="39" t="s">
        <v>1019</v>
      </c>
      <c r="E28" s="48">
        <v>3</v>
      </c>
      <c r="F28" s="52" t="s">
        <v>161</v>
      </c>
      <c r="G28" s="40">
        <v>78</v>
      </c>
      <c r="H28" s="43" t="s">
        <v>1146</v>
      </c>
      <c r="I28" s="48">
        <v>380</v>
      </c>
      <c r="J28" s="52" t="s">
        <v>1147</v>
      </c>
      <c r="K28" s="40">
        <v>89</v>
      </c>
      <c r="L28" s="43" t="s">
        <v>1148</v>
      </c>
      <c r="M28" s="48">
        <v>877</v>
      </c>
      <c r="N28" s="52" t="s">
        <v>1149</v>
      </c>
      <c r="O28" s="40">
        <v>13</v>
      </c>
      <c r="P28" s="43" t="s">
        <v>1150</v>
      </c>
      <c r="Q28" s="48">
        <v>36</v>
      </c>
      <c r="R28" s="52" t="s">
        <v>1151</v>
      </c>
      <c r="S28" s="40">
        <v>0</v>
      </c>
      <c r="T28" s="43" t="s">
        <v>450</v>
      </c>
      <c r="U28" s="48">
        <v>1023</v>
      </c>
      <c r="V28" s="52" t="s">
        <v>1152</v>
      </c>
    </row>
    <row r="29" spans="1:22" x14ac:dyDescent="0.2">
      <c r="B29" s="106"/>
      <c r="E29" s="48"/>
      <c r="F29" s="52"/>
      <c r="I29" s="48"/>
      <c r="J29" s="52"/>
      <c r="M29" s="48"/>
      <c r="N29" s="52"/>
      <c r="Q29" s="48"/>
      <c r="R29" s="52"/>
      <c r="U29" s="48"/>
      <c r="V29" s="52"/>
    </row>
    <row r="30" spans="1:22" s="90" customFormat="1" x14ac:dyDescent="0.2">
      <c r="A30" s="103" t="s">
        <v>1145</v>
      </c>
      <c r="C30" s="147">
        <v>25</v>
      </c>
      <c r="D30" s="147"/>
      <c r="E30" s="147">
        <v>23</v>
      </c>
      <c r="F30" s="147"/>
      <c r="G30" s="147">
        <v>725</v>
      </c>
      <c r="H30" s="147"/>
      <c r="I30" s="147">
        <v>906</v>
      </c>
      <c r="J30" s="147"/>
      <c r="K30" s="147">
        <v>181</v>
      </c>
      <c r="L30" s="147"/>
      <c r="M30" s="147">
        <v>10000</v>
      </c>
      <c r="N30" s="147"/>
      <c r="O30" s="147">
        <v>45</v>
      </c>
      <c r="P30" s="147"/>
      <c r="Q30" s="147">
        <v>254</v>
      </c>
      <c r="R30" s="147"/>
      <c r="S30" s="147">
        <v>22</v>
      </c>
      <c r="T30" s="147"/>
      <c r="U30" s="147">
        <v>1691</v>
      </c>
      <c r="V30" s="147"/>
    </row>
    <row r="31" spans="1:22" s="90" customFormat="1" x14ac:dyDescent="0.2">
      <c r="A31" s="103"/>
      <c r="B31" s="106" t="s">
        <v>1086</v>
      </c>
      <c r="C31" s="45">
        <v>8</v>
      </c>
      <c r="D31" s="107" t="s">
        <v>98</v>
      </c>
      <c r="E31" s="45">
        <v>3</v>
      </c>
      <c r="F31" s="50" t="s">
        <v>123</v>
      </c>
      <c r="G31" s="45">
        <v>66</v>
      </c>
      <c r="H31" s="50" t="s">
        <v>1087</v>
      </c>
      <c r="I31" s="48">
        <v>358</v>
      </c>
      <c r="J31" s="52" t="s">
        <v>1088</v>
      </c>
      <c r="K31" s="45">
        <v>81</v>
      </c>
      <c r="L31" s="50" t="s">
        <v>1089</v>
      </c>
      <c r="M31" s="48">
        <v>751</v>
      </c>
      <c r="N31" s="52" t="s">
        <v>1090</v>
      </c>
      <c r="O31" s="45">
        <v>11</v>
      </c>
      <c r="P31" s="50" t="s">
        <v>70</v>
      </c>
      <c r="Q31" s="48">
        <v>32</v>
      </c>
      <c r="R31" s="52" t="s">
        <v>1091</v>
      </c>
      <c r="S31" s="45">
        <v>0</v>
      </c>
      <c r="T31" s="50" t="s">
        <v>104</v>
      </c>
      <c r="U31" s="48">
        <v>952</v>
      </c>
      <c r="V31" s="52" t="s">
        <v>1092</v>
      </c>
    </row>
    <row r="32" spans="1:22" s="90" customFormat="1" x14ac:dyDescent="0.2">
      <c r="A32" s="103"/>
      <c r="B32" s="106" t="s">
        <v>1027</v>
      </c>
      <c r="C32" s="45">
        <v>7</v>
      </c>
      <c r="D32" s="108" t="s">
        <v>171</v>
      </c>
      <c r="E32" s="48">
        <v>3</v>
      </c>
      <c r="F32" s="52" t="s">
        <v>161</v>
      </c>
      <c r="G32" s="45">
        <v>90</v>
      </c>
      <c r="H32" s="50" t="s">
        <v>1028</v>
      </c>
      <c r="I32" s="48">
        <v>404</v>
      </c>
      <c r="J32" s="52" t="s">
        <v>1029</v>
      </c>
      <c r="K32" s="45">
        <v>94</v>
      </c>
      <c r="L32" s="50" t="s">
        <v>1030</v>
      </c>
      <c r="M32" s="48">
        <v>908</v>
      </c>
      <c r="N32" s="52" t="s">
        <v>1031</v>
      </c>
      <c r="O32" s="45">
        <v>14</v>
      </c>
      <c r="P32" s="50" t="s">
        <v>1032</v>
      </c>
      <c r="Q32" s="48">
        <v>41</v>
      </c>
      <c r="R32" s="52" t="s">
        <v>366</v>
      </c>
      <c r="S32" s="45">
        <v>6</v>
      </c>
      <c r="T32" s="50" t="s">
        <v>1033</v>
      </c>
      <c r="U32" s="48">
        <v>975</v>
      </c>
      <c r="V32" s="52" t="s">
        <v>1034</v>
      </c>
    </row>
    <row r="33" spans="1:22" s="130" customFormat="1" x14ac:dyDescent="0.2">
      <c r="A33" s="131"/>
      <c r="B33" s="106" t="s">
        <v>968</v>
      </c>
      <c r="C33" s="45">
        <v>7</v>
      </c>
      <c r="D33" s="108" t="s">
        <v>332</v>
      </c>
      <c r="E33" s="48">
        <v>3</v>
      </c>
      <c r="F33" s="52" t="s">
        <v>161</v>
      </c>
      <c r="G33" s="45">
        <v>68</v>
      </c>
      <c r="H33" s="50" t="s">
        <v>969</v>
      </c>
      <c r="I33" s="48">
        <v>396</v>
      </c>
      <c r="J33" s="52" t="s">
        <v>970</v>
      </c>
      <c r="K33" s="45">
        <v>80</v>
      </c>
      <c r="L33" s="50" t="s">
        <v>971</v>
      </c>
      <c r="M33" s="48">
        <v>705</v>
      </c>
      <c r="N33" s="52" t="s">
        <v>972</v>
      </c>
      <c r="O33" s="45">
        <v>15</v>
      </c>
      <c r="P33" s="50" t="s">
        <v>973</v>
      </c>
      <c r="Q33" s="48">
        <v>34</v>
      </c>
      <c r="R33" s="52" t="s">
        <v>974</v>
      </c>
      <c r="S33" s="45">
        <v>7</v>
      </c>
      <c r="T33" s="50" t="s">
        <v>89</v>
      </c>
      <c r="U33" s="48">
        <v>893</v>
      </c>
      <c r="V33" s="52" t="s">
        <v>975</v>
      </c>
    </row>
    <row r="34" spans="1:22" s="90" customFormat="1" x14ac:dyDescent="0.2">
      <c r="A34" s="103"/>
      <c r="B34" s="106" t="s">
        <v>906</v>
      </c>
      <c r="C34" s="45">
        <v>9</v>
      </c>
      <c r="D34" s="108" t="s">
        <v>907</v>
      </c>
      <c r="E34" s="48">
        <v>3</v>
      </c>
      <c r="F34" s="52" t="s">
        <v>203</v>
      </c>
      <c r="G34" s="45">
        <v>77</v>
      </c>
      <c r="H34" s="50" t="s">
        <v>908</v>
      </c>
      <c r="I34" s="48">
        <v>388</v>
      </c>
      <c r="J34" s="52" t="s">
        <v>909</v>
      </c>
      <c r="K34" s="45">
        <v>99</v>
      </c>
      <c r="L34" s="50" t="s">
        <v>967</v>
      </c>
      <c r="M34" s="48">
        <v>767</v>
      </c>
      <c r="N34" s="52" t="s">
        <v>911</v>
      </c>
      <c r="O34" s="45">
        <v>15</v>
      </c>
      <c r="P34" s="50" t="s">
        <v>851</v>
      </c>
      <c r="Q34" s="48">
        <v>34</v>
      </c>
      <c r="R34" s="52" t="s">
        <v>910</v>
      </c>
      <c r="S34" s="45">
        <v>6</v>
      </c>
      <c r="T34" s="50" t="s">
        <v>244</v>
      </c>
      <c r="U34" s="48">
        <v>907</v>
      </c>
      <c r="V34" s="52" t="s">
        <v>912</v>
      </c>
    </row>
    <row r="35" spans="1:22" s="90" customFormat="1" x14ac:dyDescent="0.2">
      <c r="A35" s="103"/>
      <c r="B35" s="40" t="s">
        <v>846</v>
      </c>
      <c r="C35" s="45">
        <v>8</v>
      </c>
      <c r="D35" s="108" t="s">
        <v>80</v>
      </c>
      <c r="E35" s="48">
        <v>4</v>
      </c>
      <c r="F35" s="52" t="s">
        <v>114</v>
      </c>
      <c r="G35" s="45">
        <v>99</v>
      </c>
      <c r="H35" s="50" t="s">
        <v>847</v>
      </c>
      <c r="I35" s="48">
        <v>397</v>
      </c>
      <c r="J35" s="52" t="s">
        <v>848</v>
      </c>
      <c r="K35" s="45">
        <v>114</v>
      </c>
      <c r="L35" s="50" t="s">
        <v>849</v>
      </c>
      <c r="M35" s="48">
        <v>619</v>
      </c>
      <c r="N35" s="52" t="s">
        <v>850</v>
      </c>
      <c r="O35" s="45">
        <v>15</v>
      </c>
      <c r="P35" s="50" t="s">
        <v>851</v>
      </c>
      <c r="Q35" s="48">
        <v>35</v>
      </c>
      <c r="R35" s="52" t="s">
        <v>170</v>
      </c>
      <c r="S35" s="45">
        <v>6</v>
      </c>
      <c r="T35" s="50" t="s">
        <v>71</v>
      </c>
      <c r="U35" s="48">
        <v>1020</v>
      </c>
      <c r="V35" s="52" t="s">
        <v>852</v>
      </c>
    </row>
    <row r="36" spans="1:22" s="90" customFormat="1" x14ac:dyDescent="0.2">
      <c r="A36" s="103"/>
      <c r="B36" s="40" t="s">
        <v>776</v>
      </c>
      <c r="C36" s="45">
        <v>4</v>
      </c>
      <c r="D36" s="108" t="s">
        <v>777</v>
      </c>
      <c r="E36" s="48">
        <v>10</v>
      </c>
      <c r="F36" s="52" t="s">
        <v>190</v>
      </c>
      <c r="G36" s="45">
        <v>127</v>
      </c>
      <c r="H36" s="50" t="s">
        <v>779</v>
      </c>
      <c r="I36" s="48">
        <v>411</v>
      </c>
      <c r="J36" s="52" t="s">
        <v>827</v>
      </c>
      <c r="K36" s="45">
        <v>111</v>
      </c>
      <c r="L36" s="50" t="s">
        <v>782</v>
      </c>
      <c r="M36" s="48">
        <v>359</v>
      </c>
      <c r="N36" s="52" t="s">
        <v>785</v>
      </c>
      <c r="O36" s="45">
        <v>16</v>
      </c>
      <c r="P36" s="50" t="s">
        <v>828</v>
      </c>
      <c r="Q36" s="48">
        <v>37</v>
      </c>
      <c r="R36" s="52" t="s">
        <v>787</v>
      </c>
      <c r="S36" s="45">
        <v>6</v>
      </c>
      <c r="T36" s="50" t="s">
        <v>214</v>
      </c>
      <c r="U36" s="48">
        <v>1138</v>
      </c>
      <c r="V36" s="52" t="s">
        <v>788</v>
      </c>
    </row>
    <row r="37" spans="1:22" s="90" customFormat="1" x14ac:dyDescent="0.2">
      <c r="A37" s="103"/>
      <c r="B37" s="40" t="s">
        <v>712</v>
      </c>
      <c r="C37" s="45">
        <v>5</v>
      </c>
      <c r="D37" s="108" t="s">
        <v>713</v>
      </c>
      <c r="E37" s="48">
        <v>6</v>
      </c>
      <c r="F37" s="52" t="s">
        <v>634</v>
      </c>
      <c r="G37" s="45">
        <v>144</v>
      </c>
      <c r="H37" s="50" t="s">
        <v>715</v>
      </c>
      <c r="I37" s="48">
        <v>345</v>
      </c>
      <c r="J37" s="52" t="s">
        <v>716</v>
      </c>
      <c r="K37" s="45">
        <v>91</v>
      </c>
      <c r="L37" s="50" t="s">
        <v>717</v>
      </c>
      <c r="M37" s="48">
        <v>344</v>
      </c>
      <c r="N37" s="52" t="s">
        <v>718</v>
      </c>
      <c r="O37" s="45">
        <v>11</v>
      </c>
      <c r="P37" s="50" t="s">
        <v>719</v>
      </c>
      <c r="Q37" s="48">
        <v>35</v>
      </c>
      <c r="R37" s="52" t="s">
        <v>720</v>
      </c>
      <c r="S37" s="45">
        <v>12</v>
      </c>
      <c r="T37" s="50" t="s">
        <v>721</v>
      </c>
      <c r="U37" s="48">
        <v>1243</v>
      </c>
      <c r="V37" s="52" t="s">
        <v>722</v>
      </c>
    </row>
    <row r="38" spans="1:22" s="90" customFormat="1" x14ac:dyDescent="0.2">
      <c r="B38" s="40" t="s">
        <v>649</v>
      </c>
      <c r="C38" s="45">
        <v>8</v>
      </c>
      <c r="D38" s="108" t="s">
        <v>325</v>
      </c>
      <c r="E38" s="48">
        <v>4</v>
      </c>
      <c r="F38" s="52" t="s">
        <v>115</v>
      </c>
      <c r="G38" s="45">
        <v>73</v>
      </c>
      <c r="H38" s="50" t="s">
        <v>650</v>
      </c>
      <c r="I38" s="48">
        <v>330</v>
      </c>
      <c r="J38" s="52" t="s">
        <v>651</v>
      </c>
      <c r="K38" s="45">
        <v>108</v>
      </c>
      <c r="L38" s="50" t="s">
        <v>652</v>
      </c>
      <c r="M38" s="48">
        <v>699</v>
      </c>
      <c r="N38" s="52" t="s">
        <v>653</v>
      </c>
      <c r="O38" s="45">
        <v>11</v>
      </c>
      <c r="P38" s="50" t="s">
        <v>654</v>
      </c>
      <c r="Q38" s="48">
        <v>30</v>
      </c>
      <c r="R38" s="52" t="s">
        <v>655</v>
      </c>
      <c r="S38" s="45">
        <v>12</v>
      </c>
      <c r="T38" s="50" t="s">
        <v>656</v>
      </c>
      <c r="U38" s="48">
        <v>1125</v>
      </c>
      <c r="V38" s="52" t="s">
        <v>657</v>
      </c>
    </row>
    <row r="39" spans="1:22" s="90" customFormat="1" x14ac:dyDescent="0.2">
      <c r="A39" s="109" t="s">
        <v>567</v>
      </c>
      <c r="B39" s="40" t="s">
        <v>360</v>
      </c>
      <c r="C39" s="45">
        <v>7</v>
      </c>
      <c r="D39" s="108" t="s">
        <v>317</v>
      </c>
      <c r="E39" s="48">
        <v>5</v>
      </c>
      <c r="F39" s="52" t="s">
        <v>171</v>
      </c>
      <c r="G39" s="45">
        <v>68</v>
      </c>
      <c r="H39" s="50" t="s">
        <v>364</v>
      </c>
      <c r="I39" s="48">
        <v>356</v>
      </c>
      <c r="J39" s="52" t="s">
        <v>373</v>
      </c>
      <c r="K39" s="45">
        <v>119</v>
      </c>
      <c r="L39" s="50" t="s">
        <v>382</v>
      </c>
      <c r="M39" s="48">
        <v>526</v>
      </c>
      <c r="N39" s="52" t="s">
        <v>534</v>
      </c>
      <c r="O39" s="45">
        <v>13</v>
      </c>
      <c r="P39" s="50" t="s">
        <v>391</v>
      </c>
      <c r="Q39" s="48">
        <v>30</v>
      </c>
      <c r="R39" s="52" t="s">
        <v>398</v>
      </c>
      <c r="S39" s="45">
        <v>10</v>
      </c>
      <c r="T39" s="50" t="s">
        <v>406</v>
      </c>
      <c r="U39" s="48">
        <v>1077</v>
      </c>
      <c r="V39" s="52" t="s">
        <v>407</v>
      </c>
    </row>
    <row r="40" spans="1:22" s="90" customFormat="1" hidden="1" x14ac:dyDescent="0.2">
      <c r="A40" s="109" t="s">
        <v>565</v>
      </c>
      <c r="B40" s="40" t="s">
        <v>50</v>
      </c>
      <c r="C40" s="45">
        <v>7</v>
      </c>
      <c r="D40" s="110" t="s">
        <v>51</v>
      </c>
      <c r="E40" s="111">
        <v>4</v>
      </c>
      <c r="F40" s="112" t="s">
        <v>52</v>
      </c>
      <c r="G40" s="113">
        <v>67</v>
      </c>
      <c r="H40" s="114" t="s">
        <v>53</v>
      </c>
      <c r="I40" s="111">
        <v>331</v>
      </c>
      <c r="J40" s="112" t="s">
        <v>54</v>
      </c>
      <c r="K40" s="113">
        <v>135</v>
      </c>
      <c r="L40" s="114" t="s">
        <v>55</v>
      </c>
      <c r="M40" s="111">
        <v>688</v>
      </c>
      <c r="N40" s="112" t="s">
        <v>533</v>
      </c>
      <c r="O40" s="113">
        <v>14</v>
      </c>
      <c r="P40" s="114" t="s">
        <v>56</v>
      </c>
      <c r="Q40" s="111">
        <v>34</v>
      </c>
      <c r="R40" s="112" t="s">
        <v>57</v>
      </c>
      <c r="S40" s="113">
        <v>13</v>
      </c>
      <c r="T40" s="114" t="s">
        <v>56</v>
      </c>
      <c r="U40" s="111">
        <v>1429</v>
      </c>
      <c r="V40" s="112" t="s">
        <v>58</v>
      </c>
    </row>
    <row r="41" spans="1:22" s="40" customFormat="1" x14ac:dyDescent="0.2">
      <c r="A41" s="43"/>
      <c r="B41" s="40" t="s">
        <v>59</v>
      </c>
      <c r="C41" s="45">
        <v>9</v>
      </c>
      <c r="D41" s="108" t="s">
        <v>60</v>
      </c>
      <c r="E41" s="48">
        <v>4</v>
      </c>
      <c r="F41" s="52" t="s">
        <v>61</v>
      </c>
      <c r="G41" s="45">
        <v>102</v>
      </c>
      <c r="H41" s="50" t="s">
        <v>62</v>
      </c>
      <c r="I41" s="48">
        <v>305</v>
      </c>
      <c r="J41" s="52" t="s">
        <v>63</v>
      </c>
      <c r="K41" s="45">
        <v>269</v>
      </c>
      <c r="L41" s="50" t="s">
        <v>64</v>
      </c>
      <c r="M41" s="48">
        <v>308</v>
      </c>
      <c r="N41" s="52" t="s">
        <v>519</v>
      </c>
      <c r="O41" s="45">
        <v>21</v>
      </c>
      <c r="P41" s="50" t="s">
        <v>65</v>
      </c>
      <c r="Q41" s="48">
        <v>31</v>
      </c>
      <c r="R41" s="52" t="s">
        <v>66</v>
      </c>
      <c r="S41" s="45">
        <v>10</v>
      </c>
      <c r="T41" s="50" t="s">
        <v>67</v>
      </c>
      <c r="U41" s="48">
        <v>1782</v>
      </c>
      <c r="V41" s="52" t="s">
        <v>68</v>
      </c>
    </row>
    <row r="42" spans="1:22" s="40" customFormat="1" x14ac:dyDescent="0.2">
      <c r="A42" s="43"/>
      <c r="B42" s="40" t="s">
        <v>69</v>
      </c>
      <c r="C42" s="45">
        <v>11</v>
      </c>
      <c r="D42" s="108" t="s">
        <v>70</v>
      </c>
      <c r="E42" s="48">
        <v>6</v>
      </c>
      <c r="F42" s="52" t="s">
        <v>71</v>
      </c>
      <c r="G42" s="45">
        <v>82</v>
      </c>
      <c r="H42" s="50" t="s">
        <v>72</v>
      </c>
      <c r="I42" s="48">
        <v>307</v>
      </c>
      <c r="J42" s="52" t="s">
        <v>73</v>
      </c>
      <c r="K42" s="45">
        <v>145</v>
      </c>
      <c r="L42" s="50" t="s">
        <v>74</v>
      </c>
      <c r="M42" s="48">
        <v>409</v>
      </c>
      <c r="N42" s="52" t="s">
        <v>520</v>
      </c>
      <c r="O42" s="45">
        <v>18</v>
      </c>
      <c r="P42" s="50" t="s">
        <v>75</v>
      </c>
      <c r="Q42" s="48">
        <v>32</v>
      </c>
      <c r="R42" s="52" t="s">
        <v>66</v>
      </c>
      <c r="S42" s="45">
        <v>11</v>
      </c>
      <c r="T42" s="50" t="s">
        <v>76</v>
      </c>
      <c r="U42" s="48">
        <v>1626</v>
      </c>
      <c r="V42" s="52" t="s">
        <v>77</v>
      </c>
    </row>
    <row r="43" spans="1:22" s="40" customFormat="1" x14ac:dyDescent="0.2">
      <c r="B43" s="40" t="s">
        <v>78</v>
      </c>
      <c r="C43" s="45">
        <v>5</v>
      </c>
      <c r="D43" s="108" t="s">
        <v>79</v>
      </c>
      <c r="E43" s="48">
        <v>7</v>
      </c>
      <c r="F43" s="52" t="s">
        <v>80</v>
      </c>
      <c r="G43" s="45">
        <v>82</v>
      </c>
      <c r="H43" s="50" t="s">
        <v>81</v>
      </c>
      <c r="I43" s="48">
        <v>287</v>
      </c>
      <c r="J43" s="52" t="s">
        <v>82</v>
      </c>
      <c r="K43" s="45">
        <v>113</v>
      </c>
      <c r="L43" s="50" t="s">
        <v>83</v>
      </c>
      <c r="M43" s="48">
        <v>835</v>
      </c>
      <c r="N43" s="52" t="s">
        <v>563</v>
      </c>
      <c r="O43" s="45">
        <v>16</v>
      </c>
      <c r="P43" s="50" t="s">
        <v>84</v>
      </c>
      <c r="Q43" s="48">
        <v>33</v>
      </c>
      <c r="R43" s="52" t="s">
        <v>85</v>
      </c>
      <c r="S43" s="45">
        <v>8</v>
      </c>
      <c r="T43" s="50" t="s">
        <v>86</v>
      </c>
      <c r="U43" s="48">
        <v>1429</v>
      </c>
      <c r="V43" s="52" t="s">
        <v>87</v>
      </c>
    </row>
    <row r="44" spans="1:22" s="40" customFormat="1" x14ac:dyDescent="0.2">
      <c r="B44" s="40" t="s">
        <v>88</v>
      </c>
      <c r="C44" s="45">
        <v>3</v>
      </c>
      <c r="D44" s="108" t="s">
        <v>89</v>
      </c>
      <c r="E44" s="48">
        <v>7</v>
      </c>
      <c r="F44" s="52" t="s">
        <v>90</v>
      </c>
      <c r="G44" s="45">
        <v>85</v>
      </c>
      <c r="H44" s="50" t="s">
        <v>91</v>
      </c>
      <c r="I44" s="48">
        <v>296</v>
      </c>
      <c r="J44" s="52" t="s">
        <v>92</v>
      </c>
      <c r="K44" s="45">
        <v>119</v>
      </c>
      <c r="L44" s="50" t="s">
        <v>93</v>
      </c>
      <c r="M44" s="48">
        <v>1337</v>
      </c>
      <c r="N44" s="52" t="s">
        <v>562</v>
      </c>
      <c r="O44" s="45">
        <v>10</v>
      </c>
      <c r="P44" s="50" t="s">
        <v>94</v>
      </c>
      <c r="Q44" s="48">
        <v>32</v>
      </c>
      <c r="R44" s="52" t="s">
        <v>95</v>
      </c>
      <c r="S44" s="45">
        <v>0</v>
      </c>
      <c r="T44" s="50" t="s">
        <v>450</v>
      </c>
      <c r="U44" s="48">
        <v>1393</v>
      </c>
      <c r="V44" s="52" t="s">
        <v>96</v>
      </c>
    </row>
    <row r="45" spans="1:22" s="40" customFormat="1" x14ac:dyDescent="0.2">
      <c r="B45" s="40" t="s">
        <v>97</v>
      </c>
      <c r="C45" s="45">
        <v>3</v>
      </c>
      <c r="D45" s="108" t="s">
        <v>98</v>
      </c>
      <c r="E45" s="48">
        <v>15</v>
      </c>
      <c r="F45" s="52" t="s">
        <v>99</v>
      </c>
      <c r="G45" s="45">
        <v>205</v>
      </c>
      <c r="H45" s="50" t="s">
        <v>100</v>
      </c>
      <c r="I45" s="48">
        <v>310</v>
      </c>
      <c r="J45" s="52" t="s">
        <v>101</v>
      </c>
      <c r="K45" s="45">
        <v>140</v>
      </c>
      <c r="L45" s="50" t="s">
        <v>102</v>
      </c>
      <c r="M45" s="48">
        <v>1392</v>
      </c>
      <c r="N45" s="52" t="s">
        <v>561</v>
      </c>
      <c r="O45" s="45">
        <v>8</v>
      </c>
      <c r="P45" s="50" t="s">
        <v>79</v>
      </c>
      <c r="Q45" s="48">
        <v>42</v>
      </c>
      <c r="R45" s="52" t="s">
        <v>103</v>
      </c>
      <c r="S45" s="45">
        <v>0</v>
      </c>
      <c r="T45" s="50" t="s">
        <v>104</v>
      </c>
      <c r="U45" s="48">
        <v>1363</v>
      </c>
      <c r="V45" s="52" t="s">
        <v>105</v>
      </c>
    </row>
    <row r="46" spans="1:22" s="40" customFormat="1" x14ac:dyDescent="0.2">
      <c r="A46" s="42"/>
      <c r="B46" s="42" t="s">
        <v>573</v>
      </c>
      <c r="C46" s="46">
        <v>0</v>
      </c>
      <c r="D46" s="115" t="s">
        <v>89</v>
      </c>
      <c r="E46" s="49">
        <v>42</v>
      </c>
      <c r="F46" s="53" t="s">
        <v>645</v>
      </c>
      <c r="G46" s="46">
        <v>289</v>
      </c>
      <c r="H46" s="51" t="s">
        <v>574</v>
      </c>
      <c r="I46" s="49">
        <v>320</v>
      </c>
      <c r="J46" s="53" t="s">
        <v>575</v>
      </c>
      <c r="K46" s="46">
        <v>136</v>
      </c>
      <c r="L46" s="51" t="s">
        <v>576</v>
      </c>
      <c r="M46" s="49">
        <v>785</v>
      </c>
      <c r="N46" s="53" t="s">
        <v>577</v>
      </c>
      <c r="O46" s="46">
        <v>8</v>
      </c>
      <c r="P46" s="51" t="s">
        <v>578</v>
      </c>
      <c r="Q46" s="49">
        <v>40</v>
      </c>
      <c r="R46" s="53" t="s">
        <v>579</v>
      </c>
      <c r="S46" s="46">
        <v>23</v>
      </c>
      <c r="T46" s="51" t="s">
        <v>580</v>
      </c>
      <c r="U46" s="49">
        <v>1432</v>
      </c>
      <c r="V46" s="53" t="s">
        <v>581</v>
      </c>
    </row>
    <row r="47" spans="1:22" s="90" customFormat="1" x14ac:dyDescent="0.2">
      <c r="A47" s="47" t="s">
        <v>566</v>
      </c>
      <c r="B47" s="40"/>
      <c r="C47" s="45"/>
      <c r="D47" s="108"/>
      <c r="E47" s="45"/>
      <c r="F47" s="50"/>
      <c r="G47" s="45"/>
      <c r="H47" s="50"/>
      <c r="I47" s="45"/>
      <c r="J47" s="50"/>
      <c r="K47" s="45"/>
      <c r="L47" s="50"/>
      <c r="M47" s="45"/>
      <c r="N47" s="50"/>
      <c r="O47" s="45"/>
      <c r="P47" s="50"/>
      <c r="Q47" s="45"/>
      <c r="R47" s="50"/>
      <c r="S47" s="45"/>
      <c r="T47" s="50"/>
      <c r="U47" s="45"/>
      <c r="V47" s="50"/>
    </row>
    <row r="48" spans="1:22" s="90" customFormat="1" ht="12.75" x14ac:dyDescent="0.2">
      <c r="A48" s="103" t="s">
        <v>1144</v>
      </c>
      <c r="C48" s="148">
        <v>25</v>
      </c>
      <c r="D48" s="149"/>
      <c r="E48" s="148">
        <v>23</v>
      </c>
      <c r="F48" s="149"/>
      <c r="G48" s="148">
        <v>725</v>
      </c>
      <c r="H48" s="149"/>
      <c r="I48" s="148">
        <v>906</v>
      </c>
      <c r="J48" s="149"/>
      <c r="K48" s="148">
        <v>181</v>
      </c>
      <c r="L48" s="149"/>
      <c r="M48" s="148">
        <v>10000</v>
      </c>
      <c r="N48" s="149"/>
      <c r="O48" s="148">
        <v>45</v>
      </c>
      <c r="P48" s="149"/>
      <c r="Q48" s="148">
        <v>254</v>
      </c>
      <c r="R48" s="149"/>
      <c r="S48" s="148">
        <v>22</v>
      </c>
      <c r="T48" s="149"/>
      <c r="U48" s="148">
        <v>1691</v>
      </c>
      <c r="V48" s="149"/>
    </row>
    <row r="49" spans="1:22" s="90" customFormat="1" x14ac:dyDescent="0.2">
      <c r="A49" s="103"/>
      <c r="B49" s="104" t="s">
        <v>1943</v>
      </c>
      <c r="C49" s="40" t="s">
        <v>1588</v>
      </c>
      <c r="D49" s="132" t="s">
        <v>1911</v>
      </c>
      <c r="E49" s="48">
        <v>3</v>
      </c>
      <c r="F49" s="52" t="s">
        <v>161</v>
      </c>
      <c r="G49" s="40">
        <v>60</v>
      </c>
      <c r="H49" s="132" t="s">
        <v>1984</v>
      </c>
      <c r="I49" s="48">
        <v>684</v>
      </c>
      <c r="J49" s="52" t="s">
        <v>1987</v>
      </c>
      <c r="K49" s="40">
        <v>22</v>
      </c>
      <c r="L49" s="132" t="s">
        <v>1412</v>
      </c>
      <c r="M49" s="48" t="s">
        <v>1999</v>
      </c>
      <c r="N49" s="52" t="s">
        <v>2000</v>
      </c>
      <c r="O49" s="106"/>
      <c r="P49" s="132"/>
      <c r="Q49" s="48">
        <v>44</v>
      </c>
      <c r="R49" s="52" t="s">
        <v>2010</v>
      </c>
      <c r="S49" s="40" t="s">
        <v>1588</v>
      </c>
      <c r="T49" s="132" t="s">
        <v>1852</v>
      </c>
      <c r="U49" s="48">
        <v>877</v>
      </c>
      <c r="V49" s="52" t="s">
        <v>2017</v>
      </c>
    </row>
    <row r="50" spans="1:22" s="90" customFormat="1" x14ac:dyDescent="0.2">
      <c r="A50" s="103"/>
      <c r="B50" s="104" t="s">
        <v>1942</v>
      </c>
      <c r="C50" s="40" t="s">
        <v>1588</v>
      </c>
      <c r="D50" s="132" t="s">
        <v>1852</v>
      </c>
      <c r="E50" s="48">
        <v>3</v>
      </c>
      <c r="F50" s="52" t="s">
        <v>253</v>
      </c>
      <c r="G50" s="40">
        <v>56</v>
      </c>
      <c r="H50" s="132" t="s">
        <v>1949</v>
      </c>
      <c r="I50" s="48">
        <v>681</v>
      </c>
      <c r="J50" s="52" t="s">
        <v>1951</v>
      </c>
      <c r="K50" s="40">
        <v>22</v>
      </c>
      <c r="L50" s="132" t="s">
        <v>1960</v>
      </c>
      <c r="M50" s="48" t="s">
        <v>1941</v>
      </c>
      <c r="N50" s="52" t="s">
        <v>1962</v>
      </c>
      <c r="O50" s="106"/>
      <c r="P50" s="132"/>
      <c r="Q50" s="48">
        <v>43</v>
      </c>
      <c r="R50" s="52" t="s">
        <v>1971</v>
      </c>
      <c r="S50" s="40" t="s">
        <v>1588</v>
      </c>
      <c r="T50" s="132" t="s">
        <v>1852</v>
      </c>
      <c r="U50" s="48">
        <v>818</v>
      </c>
      <c r="V50" s="52" t="s">
        <v>1974</v>
      </c>
    </row>
    <row r="51" spans="1:22" s="90" customFormat="1" x14ac:dyDescent="0.2">
      <c r="A51" s="103"/>
      <c r="B51" s="104" t="s">
        <v>1899</v>
      </c>
      <c r="C51" s="40" t="s">
        <v>1588</v>
      </c>
      <c r="D51" s="132" t="s">
        <v>1878</v>
      </c>
      <c r="E51" s="48">
        <v>3</v>
      </c>
      <c r="F51" s="52" t="s">
        <v>161</v>
      </c>
      <c r="G51" s="40">
        <v>55</v>
      </c>
      <c r="H51" s="43" t="s">
        <v>1905</v>
      </c>
      <c r="I51" s="48">
        <v>683</v>
      </c>
      <c r="J51" s="52" t="s">
        <v>1906</v>
      </c>
      <c r="K51" s="40">
        <v>21</v>
      </c>
      <c r="L51" s="43" t="s">
        <v>1907</v>
      </c>
      <c r="M51" s="48" t="s">
        <v>1897</v>
      </c>
      <c r="N51" s="52" t="s">
        <v>1908</v>
      </c>
      <c r="O51" s="40"/>
      <c r="P51" s="43"/>
      <c r="Q51" s="48">
        <v>41</v>
      </c>
      <c r="R51" s="52" t="s">
        <v>1909</v>
      </c>
      <c r="S51" s="40" t="s">
        <v>1588</v>
      </c>
      <c r="T51" s="43" t="s">
        <v>1852</v>
      </c>
      <c r="U51" s="48">
        <v>800</v>
      </c>
      <c r="V51" s="52" t="s">
        <v>1910</v>
      </c>
    </row>
    <row r="52" spans="1:22" s="90" customFormat="1" x14ac:dyDescent="0.2">
      <c r="A52" s="103"/>
      <c r="B52" s="104" t="s">
        <v>1843</v>
      </c>
      <c r="C52" s="40" t="s">
        <v>1435</v>
      </c>
      <c r="D52" s="132" t="s">
        <v>1867</v>
      </c>
      <c r="E52" s="48">
        <v>4</v>
      </c>
      <c r="F52" s="52" t="s">
        <v>52</v>
      </c>
      <c r="G52" s="40">
        <v>61</v>
      </c>
      <c r="H52" s="43" t="s">
        <v>1868</v>
      </c>
      <c r="I52" s="48">
        <v>778</v>
      </c>
      <c r="J52" s="52" t="s">
        <v>1869</v>
      </c>
      <c r="K52" s="40">
        <v>24</v>
      </c>
      <c r="L52" s="43" t="s">
        <v>1870</v>
      </c>
      <c r="M52" s="48" t="s">
        <v>1845</v>
      </c>
      <c r="N52" s="52" t="s">
        <v>1570</v>
      </c>
      <c r="O52" s="40"/>
      <c r="P52" s="43"/>
      <c r="Q52" s="48">
        <v>49</v>
      </c>
      <c r="R52" s="52" t="s">
        <v>1871</v>
      </c>
      <c r="S52" s="40" t="s">
        <v>1588</v>
      </c>
      <c r="T52" s="43" t="s">
        <v>1852</v>
      </c>
      <c r="U52" s="48">
        <v>911</v>
      </c>
      <c r="V52" s="52" t="s">
        <v>1889</v>
      </c>
    </row>
    <row r="53" spans="1:22" s="90" customFormat="1" x14ac:dyDescent="0.2">
      <c r="A53" s="103"/>
      <c r="B53" s="104" t="s">
        <v>1795</v>
      </c>
      <c r="C53" s="40" t="s">
        <v>1588</v>
      </c>
      <c r="D53" s="132" t="s">
        <v>1796</v>
      </c>
      <c r="E53" s="105">
        <v>3.2</v>
      </c>
      <c r="F53" s="52" t="s">
        <v>1798</v>
      </c>
      <c r="G53" s="40">
        <v>64</v>
      </c>
      <c r="H53" s="43" t="s">
        <v>1805</v>
      </c>
      <c r="I53" s="48">
        <v>757</v>
      </c>
      <c r="J53" s="52" t="s">
        <v>1811</v>
      </c>
      <c r="K53" s="40">
        <v>27</v>
      </c>
      <c r="L53" s="43" t="s">
        <v>1393</v>
      </c>
      <c r="M53" s="48">
        <v>371</v>
      </c>
      <c r="N53" s="52" t="s">
        <v>1820</v>
      </c>
      <c r="O53" s="40"/>
      <c r="P53" s="43"/>
      <c r="Q53" s="48">
        <v>53</v>
      </c>
      <c r="R53" s="52" t="s">
        <v>1827</v>
      </c>
      <c r="S53" s="40" t="s">
        <v>1372</v>
      </c>
      <c r="T53" s="43" t="s">
        <v>1382</v>
      </c>
      <c r="U53" s="48">
        <v>868</v>
      </c>
      <c r="V53" s="52" t="s">
        <v>1833</v>
      </c>
    </row>
    <row r="54" spans="1:22" s="90" customFormat="1" x14ac:dyDescent="0.2">
      <c r="A54" s="103"/>
      <c r="B54" s="104" t="s">
        <v>1749</v>
      </c>
      <c r="C54" s="40" t="s">
        <v>1432</v>
      </c>
      <c r="D54" s="132" t="s">
        <v>1396</v>
      </c>
      <c r="E54" s="48">
        <v>5</v>
      </c>
      <c r="F54" s="52" t="s">
        <v>316</v>
      </c>
      <c r="G54" s="40">
        <v>61</v>
      </c>
      <c r="H54" s="43" t="s">
        <v>1751</v>
      </c>
      <c r="I54" s="48">
        <v>695</v>
      </c>
      <c r="J54" s="52" t="s">
        <v>1757</v>
      </c>
      <c r="K54" s="40">
        <v>26</v>
      </c>
      <c r="L54" s="43" t="s">
        <v>1764</v>
      </c>
      <c r="M54" s="48" t="s">
        <v>1789</v>
      </c>
      <c r="N54" s="52" t="s">
        <v>1769</v>
      </c>
      <c r="O54" s="40"/>
      <c r="P54" s="43"/>
      <c r="Q54" s="48">
        <v>55</v>
      </c>
      <c r="R54" s="52" t="s">
        <v>1775</v>
      </c>
      <c r="S54" s="40" t="s">
        <v>1372</v>
      </c>
      <c r="T54" s="43" t="s">
        <v>1382</v>
      </c>
      <c r="U54" s="48">
        <v>832</v>
      </c>
      <c r="V54" s="52" t="s">
        <v>1780</v>
      </c>
    </row>
    <row r="55" spans="1:22" s="90" customFormat="1" x14ac:dyDescent="0.2">
      <c r="A55" s="103"/>
      <c r="B55" s="104" t="s">
        <v>1697</v>
      </c>
      <c r="C55" s="40" t="s">
        <v>1432</v>
      </c>
      <c r="D55" s="134" t="s">
        <v>1706</v>
      </c>
      <c r="E55" s="48">
        <v>8</v>
      </c>
      <c r="F55" s="52" t="s">
        <v>1708</v>
      </c>
      <c r="G55" s="40">
        <v>70</v>
      </c>
      <c r="H55" s="43" t="s">
        <v>1709</v>
      </c>
      <c r="I55" s="48">
        <v>618</v>
      </c>
      <c r="J55" s="52" t="s">
        <v>1710</v>
      </c>
      <c r="K55" s="40">
        <v>24</v>
      </c>
      <c r="L55" s="43" t="s">
        <v>1711</v>
      </c>
      <c r="M55" s="48">
        <v>405</v>
      </c>
      <c r="N55" s="52" t="s">
        <v>1712</v>
      </c>
      <c r="O55" s="40">
        <v>14</v>
      </c>
      <c r="P55" s="43" t="s">
        <v>1704</v>
      </c>
      <c r="Q55" s="48">
        <v>59</v>
      </c>
      <c r="R55" s="52" t="s">
        <v>1713</v>
      </c>
      <c r="S55" s="40" t="s">
        <v>1372</v>
      </c>
      <c r="T55" s="43" t="s">
        <v>1706</v>
      </c>
      <c r="U55" s="48">
        <v>845</v>
      </c>
      <c r="V55" s="52" t="s">
        <v>1714</v>
      </c>
    </row>
    <row r="56" spans="1:22" s="90" customFormat="1" x14ac:dyDescent="0.2">
      <c r="A56" s="103"/>
      <c r="B56" s="104" t="s">
        <v>1635</v>
      </c>
      <c r="C56" s="40" t="s">
        <v>1372</v>
      </c>
      <c r="D56" s="134" t="s">
        <v>1377</v>
      </c>
      <c r="E56" s="48">
        <v>5</v>
      </c>
      <c r="F56" s="52" t="s">
        <v>324</v>
      </c>
      <c r="G56" s="40">
        <v>74</v>
      </c>
      <c r="H56" s="43" t="s">
        <v>1643</v>
      </c>
      <c r="I56" s="48">
        <v>638</v>
      </c>
      <c r="J56" s="52" t="s">
        <v>1644</v>
      </c>
      <c r="K56" s="40">
        <v>23</v>
      </c>
      <c r="L56" s="43" t="s">
        <v>1412</v>
      </c>
      <c r="M56" s="48">
        <v>650</v>
      </c>
      <c r="N56" s="52" t="s">
        <v>1645</v>
      </c>
      <c r="O56" s="40">
        <v>10</v>
      </c>
      <c r="P56" s="43" t="s">
        <v>654</v>
      </c>
      <c r="Q56" s="48">
        <v>61</v>
      </c>
      <c r="R56" s="52" t="s">
        <v>1646</v>
      </c>
      <c r="S56" s="40" t="s">
        <v>1372</v>
      </c>
      <c r="T56" s="43" t="s">
        <v>1382</v>
      </c>
      <c r="U56" s="48">
        <v>704</v>
      </c>
      <c r="V56" s="52" t="s">
        <v>1647</v>
      </c>
    </row>
    <row r="57" spans="1:22" s="90" customFormat="1" x14ac:dyDescent="0.2">
      <c r="A57" s="103"/>
      <c r="B57" s="104" t="s">
        <v>1591</v>
      </c>
      <c r="C57" s="40" t="s">
        <v>1372</v>
      </c>
      <c r="D57" s="134" t="s">
        <v>1382</v>
      </c>
      <c r="E57" s="48">
        <v>4</v>
      </c>
      <c r="F57" s="52" t="s">
        <v>203</v>
      </c>
      <c r="G57" s="40">
        <v>81</v>
      </c>
      <c r="H57" s="43" t="s">
        <v>1599</v>
      </c>
      <c r="I57" s="48">
        <v>589</v>
      </c>
      <c r="J57" s="52" t="s">
        <v>1600</v>
      </c>
      <c r="K57" s="40">
        <v>23</v>
      </c>
      <c r="L57" s="43" t="s">
        <v>833</v>
      </c>
      <c r="M57" s="48">
        <v>831</v>
      </c>
      <c r="N57" s="52" t="s">
        <v>1601</v>
      </c>
      <c r="O57" s="40">
        <v>10</v>
      </c>
      <c r="P57" s="43" t="s">
        <v>1305</v>
      </c>
      <c r="Q57" s="48">
        <v>59</v>
      </c>
      <c r="R57" s="52" t="s">
        <v>667</v>
      </c>
      <c r="S57" s="40" t="s">
        <v>1372</v>
      </c>
      <c r="T57" s="43" t="s">
        <v>1382</v>
      </c>
      <c r="U57" s="48">
        <v>637</v>
      </c>
      <c r="V57" s="52" t="s">
        <v>1602</v>
      </c>
    </row>
    <row r="58" spans="1:22" s="90" customFormat="1" x14ac:dyDescent="0.2">
      <c r="A58" s="103"/>
      <c r="B58" s="104" t="s">
        <v>1544</v>
      </c>
      <c r="C58" s="40" t="s">
        <v>1372</v>
      </c>
      <c r="D58" s="134" t="s">
        <v>1382</v>
      </c>
      <c r="E58" s="48">
        <v>3</v>
      </c>
      <c r="F58" s="52" t="s">
        <v>161</v>
      </c>
      <c r="G58" s="40">
        <v>87</v>
      </c>
      <c r="H58" s="43" t="s">
        <v>1547</v>
      </c>
      <c r="I58" s="48">
        <v>630</v>
      </c>
      <c r="J58" s="52" t="s">
        <v>1553</v>
      </c>
      <c r="K58" s="40">
        <v>24</v>
      </c>
      <c r="L58" s="43" t="s">
        <v>1560</v>
      </c>
      <c r="M58" s="48">
        <v>812</v>
      </c>
      <c r="N58" s="52" t="s">
        <v>1566</v>
      </c>
      <c r="O58" s="40">
        <v>10</v>
      </c>
      <c r="P58" s="43" t="s">
        <v>395</v>
      </c>
      <c r="Q58" s="48">
        <v>58</v>
      </c>
      <c r="R58" s="52" t="s">
        <v>1575</v>
      </c>
      <c r="S58" s="40" t="s">
        <v>1372</v>
      </c>
      <c r="T58" s="43" t="s">
        <v>1382</v>
      </c>
      <c r="U58" s="48">
        <v>707</v>
      </c>
      <c r="V58" s="52" t="s">
        <v>1581</v>
      </c>
    </row>
    <row r="59" spans="1:22" s="90" customFormat="1" x14ac:dyDescent="0.2">
      <c r="A59" s="103"/>
      <c r="B59" s="106" t="s">
        <v>1498</v>
      </c>
      <c r="C59" s="40" t="s">
        <v>1372</v>
      </c>
      <c r="D59" s="116" t="s">
        <v>1382</v>
      </c>
      <c r="E59" s="48">
        <v>3</v>
      </c>
      <c r="F59" s="52" t="s">
        <v>240</v>
      </c>
      <c r="G59" s="40">
        <v>78</v>
      </c>
      <c r="H59" s="43" t="s">
        <v>1506</v>
      </c>
      <c r="I59" s="48">
        <v>674</v>
      </c>
      <c r="J59" s="52" t="s">
        <v>1507</v>
      </c>
      <c r="K59" s="40">
        <v>27</v>
      </c>
      <c r="L59" s="43" t="s">
        <v>1508</v>
      </c>
      <c r="M59" s="48">
        <v>937</v>
      </c>
      <c r="N59" s="52" t="s">
        <v>1509</v>
      </c>
      <c r="O59" s="40">
        <v>12</v>
      </c>
      <c r="P59" s="43" t="s">
        <v>960</v>
      </c>
      <c r="Q59" s="48">
        <v>67</v>
      </c>
      <c r="R59" s="52" t="s">
        <v>1510</v>
      </c>
      <c r="S59" s="40" t="s">
        <v>1372</v>
      </c>
      <c r="T59" s="43" t="s">
        <v>1382</v>
      </c>
      <c r="U59" s="48">
        <v>788</v>
      </c>
      <c r="V59" s="52" t="s">
        <v>1511</v>
      </c>
    </row>
    <row r="60" spans="1:22" s="90" customFormat="1" x14ac:dyDescent="0.2">
      <c r="A60" s="103"/>
      <c r="B60" s="106" t="s">
        <v>1439</v>
      </c>
      <c r="C60" s="40" t="s">
        <v>1372</v>
      </c>
      <c r="D60" s="116" t="s">
        <v>1382</v>
      </c>
      <c r="E60" s="48">
        <v>2</v>
      </c>
      <c r="F60" s="52" t="s">
        <v>181</v>
      </c>
      <c r="G60" s="40">
        <v>78</v>
      </c>
      <c r="H60" s="43" t="s">
        <v>908</v>
      </c>
      <c r="I60" s="48">
        <v>672</v>
      </c>
      <c r="J60" s="52" t="s">
        <v>1448</v>
      </c>
      <c r="K60" s="40">
        <v>28</v>
      </c>
      <c r="L60" s="43" t="s">
        <v>1449</v>
      </c>
      <c r="M60" s="48">
        <v>1287</v>
      </c>
      <c r="N60" s="52" t="s">
        <v>1450</v>
      </c>
      <c r="O60" s="40">
        <v>12</v>
      </c>
      <c r="P60" s="43" t="s">
        <v>1162</v>
      </c>
      <c r="Q60" s="48">
        <v>58</v>
      </c>
      <c r="R60" s="52" t="s">
        <v>330</v>
      </c>
      <c r="S60" s="40" t="s">
        <v>1372</v>
      </c>
      <c r="T60" s="43" t="s">
        <v>1382</v>
      </c>
      <c r="U60" s="48">
        <v>1265</v>
      </c>
      <c r="V60" s="52" t="s">
        <v>1451</v>
      </c>
    </row>
    <row r="61" spans="1:22" s="90" customFormat="1" x14ac:dyDescent="0.2">
      <c r="A61" s="103"/>
      <c r="B61" s="106" t="s">
        <v>1376</v>
      </c>
      <c r="C61" s="40">
        <v>13</v>
      </c>
      <c r="D61" s="116" t="s">
        <v>1150</v>
      </c>
      <c r="E61" s="48">
        <v>3</v>
      </c>
      <c r="F61" s="52" t="s">
        <v>161</v>
      </c>
      <c r="G61" s="40">
        <v>77</v>
      </c>
      <c r="H61" s="43" t="s">
        <v>1384</v>
      </c>
      <c r="I61" s="48">
        <v>755</v>
      </c>
      <c r="J61" s="52" t="s">
        <v>1385</v>
      </c>
      <c r="K61" s="40">
        <v>29</v>
      </c>
      <c r="L61" s="43" t="s">
        <v>1386</v>
      </c>
      <c r="M61" s="48">
        <v>1009</v>
      </c>
      <c r="N61" s="52" t="s">
        <v>1387</v>
      </c>
      <c r="O61" s="40">
        <v>15</v>
      </c>
      <c r="P61" s="43" t="s">
        <v>1388</v>
      </c>
      <c r="Q61" s="48">
        <v>61</v>
      </c>
      <c r="R61" s="52" t="s">
        <v>1389</v>
      </c>
      <c r="S61" s="40" t="s">
        <v>1372</v>
      </c>
      <c r="T61" s="43" t="s">
        <v>1390</v>
      </c>
      <c r="U61" s="48">
        <v>884</v>
      </c>
      <c r="V61" s="52" t="s">
        <v>1391</v>
      </c>
    </row>
    <row r="62" spans="1:22" s="104" customFormat="1" x14ac:dyDescent="0.2">
      <c r="A62" s="103"/>
      <c r="B62" s="106" t="s">
        <v>1314</v>
      </c>
      <c r="C62" s="40">
        <v>12</v>
      </c>
      <c r="D62" s="116" t="s">
        <v>937</v>
      </c>
      <c r="E62" s="48">
        <v>4</v>
      </c>
      <c r="F62" s="52" t="s">
        <v>114</v>
      </c>
      <c r="G62" s="40">
        <v>77</v>
      </c>
      <c r="H62" s="43" t="s">
        <v>1321</v>
      </c>
      <c r="I62" s="48">
        <v>778</v>
      </c>
      <c r="J62" s="52" t="s">
        <v>1322</v>
      </c>
      <c r="K62" s="40">
        <v>37</v>
      </c>
      <c r="L62" s="43" t="s">
        <v>1323</v>
      </c>
      <c r="M62" s="48">
        <v>1012</v>
      </c>
      <c r="N62" s="52" t="s">
        <v>1324</v>
      </c>
      <c r="O62" s="40">
        <v>14</v>
      </c>
      <c r="P62" s="43" t="s">
        <v>1325</v>
      </c>
      <c r="Q62" s="48">
        <v>57</v>
      </c>
      <c r="R62" s="52" t="s">
        <v>1326</v>
      </c>
      <c r="S62" s="40">
        <v>1</v>
      </c>
      <c r="T62" s="43" t="s">
        <v>144</v>
      </c>
      <c r="U62" s="48">
        <v>989</v>
      </c>
      <c r="V62" s="52" t="s">
        <v>1327</v>
      </c>
    </row>
    <row r="63" spans="1:22" s="104" customFormat="1" x14ac:dyDescent="0.2">
      <c r="A63" s="103"/>
      <c r="B63" s="106" t="s">
        <v>1259</v>
      </c>
      <c r="C63" s="40">
        <v>13</v>
      </c>
      <c r="D63" s="116" t="s">
        <v>734</v>
      </c>
      <c r="E63" s="48">
        <v>3</v>
      </c>
      <c r="F63" s="52" t="s">
        <v>161</v>
      </c>
      <c r="G63" s="40">
        <v>74</v>
      </c>
      <c r="H63" s="43" t="s">
        <v>1268</v>
      </c>
      <c r="I63" s="48">
        <v>769</v>
      </c>
      <c r="J63" s="52" t="s">
        <v>1269</v>
      </c>
      <c r="K63" s="40">
        <v>36</v>
      </c>
      <c r="L63" s="43" t="s">
        <v>795</v>
      </c>
      <c r="M63" s="48">
        <v>1208</v>
      </c>
      <c r="N63" s="52" t="s">
        <v>1270</v>
      </c>
      <c r="O63" s="40">
        <v>14</v>
      </c>
      <c r="P63" s="43" t="s">
        <v>957</v>
      </c>
      <c r="Q63" s="48">
        <v>70</v>
      </c>
      <c r="R63" s="52" t="s">
        <v>1271</v>
      </c>
      <c r="S63" s="40">
        <v>1</v>
      </c>
      <c r="T63" s="43" t="s">
        <v>144</v>
      </c>
      <c r="U63" s="48">
        <v>1069</v>
      </c>
      <c r="V63" s="52" t="s">
        <v>1272</v>
      </c>
    </row>
    <row r="64" spans="1:22" x14ac:dyDescent="0.2">
      <c r="A64" s="43"/>
      <c r="B64" s="106" t="s">
        <v>1202</v>
      </c>
      <c r="C64" s="40">
        <v>11</v>
      </c>
      <c r="D64" s="116" t="s">
        <v>1207</v>
      </c>
      <c r="E64" s="48">
        <v>3</v>
      </c>
      <c r="F64" s="52" t="s">
        <v>203</v>
      </c>
      <c r="G64" s="40">
        <v>92</v>
      </c>
      <c r="H64" s="43" t="s">
        <v>1208</v>
      </c>
      <c r="I64" s="48">
        <v>693</v>
      </c>
      <c r="J64" s="52" t="s">
        <v>1209</v>
      </c>
      <c r="K64" s="40">
        <v>36</v>
      </c>
      <c r="L64" s="43" t="s">
        <v>1210</v>
      </c>
      <c r="M64" s="48">
        <v>1203</v>
      </c>
      <c r="N64" s="52" t="s">
        <v>1211</v>
      </c>
      <c r="O64" s="40">
        <v>13</v>
      </c>
      <c r="P64" s="43" t="s">
        <v>182</v>
      </c>
      <c r="Q64" s="48">
        <v>52</v>
      </c>
      <c r="R64" s="52" t="s">
        <v>1212</v>
      </c>
      <c r="S64" s="40">
        <v>1</v>
      </c>
      <c r="T64" s="43" t="s">
        <v>106</v>
      </c>
      <c r="U64" s="48">
        <v>924</v>
      </c>
      <c r="V64" s="52" t="s">
        <v>1213</v>
      </c>
    </row>
    <row r="65" spans="1:22" s="40" customFormat="1" x14ac:dyDescent="0.2">
      <c r="A65" s="43"/>
      <c r="B65" s="106" t="s">
        <v>1143</v>
      </c>
      <c r="C65" s="40">
        <v>2</v>
      </c>
      <c r="D65" s="39" t="s">
        <v>159</v>
      </c>
      <c r="E65" s="48">
        <v>3</v>
      </c>
      <c r="F65" s="52" t="s">
        <v>161</v>
      </c>
      <c r="G65" s="40">
        <v>143</v>
      </c>
      <c r="H65" s="43" t="s">
        <v>1153</v>
      </c>
      <c r="I65" s="48">
        <v>643</v>
      </c>
      <c r="J65" s="52" t="s">
        <v>1154</v>
      </c>
      <c r="K65" s="40">
        <v>38</v>
      </c>
      <c r="L65" s="43" t="s">
        <v>1155</v>
      </c>
      <c r="M65" s="48">
        <v>967</v>
      </c>
      <c r="N65" s="52" t="s">
        <v>1156</v>
      </c>
      <c r="O65" s="40">
        <v>14</v>
      </c>
      <c r="P65" s="43" t="s">
        <v>1157</v>
      </c>
      <c r="Q65" s="48">
        <v>55</v>
      </c>
      <c r="R65" s="52" t="s">
        <v>1158</v>
      </c>
      <c r="S65" s="40">
        <v>1</v>
      </c>
      <c r="T65" s="43" t="s">
        <v>144</v>
      </c>
      <c r="U65" s="48">
        <v>888</v>
      </c>
      <c r="V65" s="52" t="s">
        <v>1159</v>
      </c>
    </row>
    <row r="66" spans="1:22" s="40" customFormat="1" x14ac:dyDescent="0.2">
      <c r="A66" s="39"/>
      <c r="D66" s="39"/>
      <c r="F66" s="43"/>
      <c r="H66" s="43"/>
      <c r="J66" s="43"/>
      <c r="L66" s="43"/>
      <c r="M66" s="44"/>
      <c r="N66" s="43"/>
      <c r="P66" s="43"/>
      <c r="R66" s="43"/>
      <c r="T66" s="43"/>
      <c r="V66" s="43"/>
    </row>
    <row r="67" spans="1:22" s="40" customFormat="1" x14ac:dyDescent="0.2">
      <c r="A67" s="103" t="s">
        <v>1145</v>
      </c>
      <c r="C67" s="147">
        <v>25</v>
      </c>
      <c r="D67" s="147"/>
      <c r="E67" s="147">
        <v>23</v>
      </c>
      <c r="F67" s="147"/>
      <c r="G67" s="147">
        <v>725</v>
      </c>
      <c r="H67" s="147"/>
      <c r="I67" s="147">
        <v>906</v>
      </c>
      <c r="J67" s="147"/>
      <c r="K67" s="147">
        <v>181</v>
      </c>
      <c r="L67" s="147"/>
      <c r="M67" s="147">
        <v>10000</v>
      </c>
      <c r="N67" s="147"/>
      <c r="O67" s="147">
        <v>45</v>
      </c>
      <c r="P67" s="147"/>
      <c r="Q67" s="147">
        <v>254</v>
      </c>
      <c r="R67" s="147"/>
      <c r="S67" s="147">
        <v>22</v>
      </c>
      <c r="T67" s="147"/>
      <c r="U67" s="147">
        <v>1691</v>
      </c>
      <c r="V67" s="147"/>
    </row>
    <row r="68" spans="1:22" s="90" customFormat="1" x14ac:dyDescent="0.2">
      <c r="A68" s="103"/>
      <c r="B68" s="106" t="s">
        <v>1086</v>
      </c>
      <c r="C68" s="45">
        <v>2</v>
      </c>
      <c r="D68" s="50" t="s">
        <v>267</v>
      </c>
      <c r="E68" s="48">
        <v>4</v>
      </c>
      <c r="F68" s="52" t="s">
        <v>52</v>
      </c>
      <c r="G68" s="45">
        <v>125</v>
      </c>
      <c r="H68" s="50" t="s">
        <v>1093</v>
      </c>
      <c r="I68" s="48">
        <v>696</v>
      </c>
      <c r="J68" s="52" t="s">
        <v>1094</v>
      </c>
      <c r="K68" s="45">
        <v>40</v>
      </c>
      <c r="L68" s="50" t="s">
        <v>1095</v>
      </c>
      <c r="M68" s="48">
        <v>1070</v>
      </c>
      <c r="N68" s="52" t="s">
        <v>1096</v>
      </c>
      <c r="O68" s="45">
        <v>16</v>
      </c>
      <c r="P68" s="50" t="s">
        <v>1097</v>
      </c>
      <c r="Q68" s="48">
        <v>62</v>
      </c>
      <c r="R68" s="52" t="s">
        <v>1098</v>
      </c>
      <c r="S68" s="45">
        <v>1</v>
      </c>
      <c r="T68" s="50" t="s">
        <v>267</v>
      </c>
      <c r="U68" s="48">
        <v>878</v>
      </c>
      <c r="V68" s="52" t="s">
        <v>1099</v>
      </c>
    </row>
    <row r="69" spans="1:22" s="40" customFormat="1" x14ac:dyDescent="0.2">
      <c r="A69" s="103"/>
      <c r="B69" s="106" t="s">
        <v>1027</v>
      </c>
      <c r="C69" s="45">
        <v>5</v>
      </c>
      <c r="D69" s="108" t="s">
        <v>210</v>
      </c>
      <c r="E69" s="48">
        <v>3</v>
      </c>
      <c r="F69" s="52" t="s">
        <v>161</v>
      </c>
      <c r="G69" s="45">
        <v>129</v>
      </c>
      <c r="H69" s="50" t="s">
        <v>1035</v>
      </c>
      <c r="I69" s="48">
        <v>844</v>
      </c>
      <c r="J69" s="52" t="s">
        <v>1084</v>
      </c>
      <c r="K69" s="45">
        <v>48</v>
      </c>
      <c r="L69" s="50" t="s">
        <v>1036</v>
      </c>
      <c r="M69" s="48">
        <v>1763</v>
      </c>
      <c r="N69" s="52" t="s">
        <v>1037</v>
      </c>
      <c r="O69" s="45">
        <v>19</v>
      </c>
      <c r="P69" s="50" t="s">
        <v>1038</v>
      </c>
      <c r="Q69" s="48">
        <v>77</v>
      </c>
      <c r="R69" s="52" t="s">
        <v>1039</v>
      </c>
      <c r="S69" s="45">
        <v>5</v>
      </c>
      <c r="T69" s="50" t="s">
        <v>89</v>
      </c>
      <c r="U69" s="48">
        <v>931</v>
      </c>
      <c r="V69" s="52" t="s">
        <v>1040</v>
      </c>
    </row>
    <row r="70" spans="1:22" s="90" customFormat="1" x14ac:dyDescent="0.2">
      <c r="A70" s="103"/>
      <c r="B70" s="106" t="s">
        <v>968</v>
      </c>
      <c r="C70" s="45">
        <v>4</v>
      </c>
      <c r="D70" s="108" t="s">
        <v>261</v>
      </c>
      <c r="E70" s="48">
        <v>3</v>
      </c>
      <c r="F70" s="52" t="s">
        <v>161</v>
      </c>
      <c r="G70" s="45">
        <v>152</v>
      </c>
      <c r="H70" s="50" t="s">
        <v>976</v>
      </c>
      <c r="I70" s="48">
        <v>864</v>
      </c>
      <c r="J70" s="52" t="s">
        <v>977</v>
      </c>
      <c r="K70" s="45">
        <v>47</v>
      </c>
      <c r="L70" s="50" t="s">
        <v>978</v>
      </c>
      <c r="M70" s="48">
        <v>1342</v>
      </c>
      <c r="N70" s="52" t="s">
        <v>979</v>
      </c>
      <c r="O70" s="45">
        <v>19</v>
      </c>
      <c r="P70" s="50" t="s">
        <v>980</v>
      </c>
      <c r="Q70" s="48">
        <v>80</v>
      </c>
      <c r="R70" s="52" t="s">
        <v>981</v>
      </c>
      <c r="S70" s="45">
        <v>2</v>
      </c>
      <c r="T70" s="50" t="s">
        <v>104</v>
      </c>
      <c r="U70" s="48">
        <v>949</v>
      </c>
      <c r="V70" s="52" t="s">
        <v>982</v>
      </c>
    </row>
    <row r="71" spans="1:22" s="40" customFormat="1" x14ac:dyDescent="0.2">
      <c r="A71" s="103"/>
      <c r="B71" s="40" t="s">
        <v>906</v>
      </c>
      <c r="C71" s="45">
        <v>4</v>
      </c>
      <c r="D71" s="108" t="s">
        <v>267</v>
      </c>
      <c r="E71" s="48">
        <v>3</v>
      </c>
      <c r="F71" s="52" t="s">
        <v>203</v>
      </c>
      <c r="G71" s="45">
        <v>131</v>
      </c>
      <c r="H71" s="50" t="s">
        <v>913</v>
      </c>
      <c r="I71" s="48">
        <v>789</v>
      </c>
      <c r="J71" s="52" t="s">
        <v>914</v>
      </c>
      <c r="K71" s="45">
        <v>49</v>
      </c>
      <c r="L71" s="50" t="s">
        <v>915</v>
      </c>
      <c r="M71" s="48">
        <v>1160</v>
      </c>
      <c r="N71" s="52" t="s">
        <v>916</v>
      </c>
      <c r="O71" s="45">
        <v>20</v>
      </c>
      <c r="P71" s="50" t="s">
        <v>917</v>
      </c>
      <c r="Q71" s="48">
        <v>54</v>
      </c>
      <c r="R71" s="52" t="s">
        <v>918</v>
      </c>
      <c r="S71" s="45">
        <v>1</v>
      </c>
      <c r="T71" s="50" t="s">
        <v>61</v>
      </c>
      <c r="U71" s="48">
        <v>861</v>
      </c>
      <c r="V71" s="52" t="s">
        <v>919</v>
      </c>
    </row>
    <row r="72" spans="1:22" s="40" customFormat="1" x14ac:dyDescent="0.2">
      <c r="A72" s="103"/>
      <c r="B72" s="40" t="s">
        <v>846</v>
      </c>
      <c r="C72" s="45">
        <v>4</v>
      </c>
      <c r="D72" s="108" t="s">
        <v>112</v>
      </c>
      <c r="E72" s="48">
        <v>4</v>
      </c>
      <c r="F72" s="52" t="s">
        <v>52</v>
      </c>
      <c r="G72" s="45">
        <v>129</v>
      </c>
      <c r="H72" s="50" t="s">
        <v>853</v>
      </c>
      <c r="I72" s="48">
        <v>806</v>
      </c>
      <c r="J72" s="52" t="s">
        <v>854</v>
      </c>
      <c r="K72" s="45">
        <v>50</v>
      </c>
      <c r="L72" s="50" t="s">
        <v>855</v>
      </c>
      <c r="M72" s="48">
        <v>812</v>
      </c>
      <c r="N72" s="52" t="s">
        <v>856</v>
      </c>
      <c r="O72" s="45">
        <v>22</v>
      </c>
      <c r="P72" s="50" t="s">
        <v>857</v>
      </c>
      <c r="Q72" s="48">
        <v>58</v>
      </c>
      <c r="R72" s="52" t="s">
        <v>858</v>
      </c>
      <c r="S72" s="45">
        <v>2</v>
      </c>
      <c r="T72" s="50" t="s">
        <v>61</v>
      </c>
      <c r="U72" s="48">
        <v>935</v>
      </c>
      <c r="V72" s="52" t="s">
        <v>859</v>
      </c>
    </row>
    <row r="73" spans="1:22" s="40" customFormat="1" x14ac:dyDescent="0.2">
      <c r="A73" s="103"/>
      <c r="B73" s="40" t="s">
        <v>776</v>
      </c>
      <c r="C73" s="45">
        <v>5</v>
      </c>
      <c r="D73" s="108" t="s">
        <v>778</v>
      </c>
      <c r="E73" s="48">
        <v>5</v>
      </c>
      <c r="F73" s="52" t="s">
        <v>257</v>
      </c>
      <c r="G73" s="45">
        <v>143</v>
      </c>
      <c r="H73" s="50" t="s">
        <v>780</v>
      </c>
      <c r="I73" s="48">
        <v>852</v>
      </c>
      <c r="J73" s="52" t="s">
        <v>781</v>
      </c>
      <c r="K73" s="45">
        <v>51</v>
      </c>
      <c r="L73" s="50" t="s">
        <v>783</v>
      </c>
      <c r="M73" s="48">
        <v>448</v>
      </c>
      <c r="N73" s="52" t="s">
        <v>784</v>
      </c>
      <c r="O73" s="45">
        <v>21</v>
      </c>
      <c r="P73" s="50" t="s">
        <v>460</v>
      </c>
      <c r="Q73" s="48">
        <v>57</v>
      </c>
      <c r="R73" s="52" t="s">
        <v>786</v>
      </c>
      <c r="S73" s="45">
        <v>2</v>
      </c>
      <c r="T73" s="50" t="s">
        <v>106</v>
      </c>
      <c r="U73" s="48">
        <v>1040</v>
      </c>
      <c r="V73" s="52" t="s">
        <v>829</v>
      </c>
    </row>
    <row r="74" spans="1:22" s="40" customFormat="1" x14ac:dyDescent="0.2">
      <c r="A74" s="103"/>
      <c r="B74" s="40" t="s">
        <v>712</v>
      </c>
      <c r="C74" s="45">
        <v>3</v>
      </c>
      <c r="D74" s="108" t="s">
        <v>106</v>
      </c>
      <c r="E74" s="48">
        <v>4</v>
      </c>
      <c r="F74" s="52" t="s">
        <v>114</v>
      </c>
      <c r="G74" s="45">
        <v>117</v>
      </c>
      <c r="H74" s="50" t="s">
        <v>723</v>
      </c>
      <c r="I74" s="48">
        <v>737</v>
      </c>
      <c r="J74" s="52" t="s">
        <v>724</v>
      </c>
      <c r="K74" s="45">
        <v>48</v>
      </c>
      <c r="L74" s="50" t="s">
        <v>725</v>
      </c>
      <c r="M74" s="48">
        <v>608</v>
      </c>
      <c r="N74" s="52" t="s">
        <v>726</v>
      </c>
      <c r="O74" s="45">
        <v>17</v>
      </c>
      <c r="P74" s="50" t="s">
        <v>727</v>
      </c>
      <c r="Q74" s="48">
        <v>49</v>
      </c>
      <c r="R74" s="52" t="s">
        <v>728</v>
      </c>
      <c r="S74" s="45">
        <v>2</v>
      </c>
      <c r="T74" s="50" t="s">
        <v>181</v>
      </c>
      <c r="U74" s="48">
        <v>694</v>
      </c>
      <c r="V74" s="52" t="s">
        <v>729</v>
      </c>
    </row>
    <row r="75" spans="1:22" s="40" customFormat="1" x14ac:dyDescent="0.2">
      <c r="A75" s="103"/>
      <c r="B75" s="40" t="s">
        <v>649</v>
      </c>
      <c r="C75" s="45">
        <v>4</v>
      </c>
      <c r="D75" s="108" t="s">
        <v>104</v>
      </c>
      <c r="E75" s="48">
        <v>4</v>
      </c>
      <c r="F75" s="52" t="s">
        <v>52</v>
      </c>
      <c r="G75" s="45">
        <v>203</v>
      </c>
      <c r="H75" s="50" t="s">
        <v>658</v>
      </c>
      <c r="I75" s="48">
        <v>825</v>
      </c>
      <c r="J75" s="52" t="s">
        <v>659</v>
      </c>
      <c r="K75" s="45">
        <v>46</v>
      </c>
      <c r="L75" s="50" t="s">
        <v>660</v>
      </c>
      <c r="M75" s="48">
        <v>852</v>
      </c>
      <c r="N75" s="52" t="s">
        <v>661</v>
      </c>
      <c r="O75" s="45">
        <v>20</v>
      </c>
      <c r="P75" s="50" t="s">
        <v>662</v>
      </c>
      <c r="Q75" s="48">
        <v>62</v>
      </c>
      <c r="R75" s="52" t="s">
        <v>663</v>
      </c>
      <c r="S75" s="45">
        <v>4</v>
      </c>
      <c r="T75" s="50" t="s">
        <v>104</v>
      </c>
      <c r="U75" s="48">
        <v>744</v>
      </c>
      <c r="V75" s="52" t="s">
        <v>664</v>
      </c>
    </row>
    <row r="76" spans="1:22" s="40" customFormat="1" x14ac:dyDescent="0.2">
      <c r="B76" s="40" t="s">
        <v>360</v>
      </c>
      <c r="C76" s="45">
        <v>4</v>
      </c>
      <c r="D76" s="108" t="s">
        <v>362</v>
      </c>
      <c r="E76" s="48">
        <v>4</v>
      </c>
      <c r="F76" s="52" t="s">
        <v>114</v>
      </c>
      <c r="G76" s="45">
        <v>118</v>
      </c>
      <c r="H76" s="50" t="s">
        <v>365</v>
      </c>
      <c r="I76" s="48">
        <v>778</v>
      </c>
      <c r="J76" s="52" t="s">
        <v>374</v>
      </c>
      <c r="K76" s="45">
        <v>55</v>
      </c>
      <c r="L76" s="50" t="s">
        <v>383</v>
      </c>
      <c r="M76" s="48">
        <v>1316</v>
      </c>
      <c r="N76" s="52" t="s">
        <v>535</v>
      </c>
      <c r="O76" s="45">
        <v>17</v>
      </c>
      <c r="P76" s="50" t="s">
        <v>392</v>
      </c>
      <c r="Q76" s="48">
        <v>45</v>
      </c>
      <c r="R76" s="52" t="s">
        <v>416</v>
      </c>
      <c r="S76" s="45">
        <v>4</v>
      </c>
      <c r="T76" s="50" t="s">
        <v>292</v>
      </c>
      <c r="U76" s="48">
        <v>734</v>
      </c>
      <c r="V76" s="52" t="s">
        <v>408</v>
      </c>
    </row>
    <row r="77" spans="1:22" x14ac:dyDescent="0.2">
      <c r="A77" s="109" t="s">
        <v>567</v>
      </c>
      <c r="B77" s="40" t="s">
        <v>50</v>
      </c>
      <c r="C77" s="45">
        <v>3</v>
      </c>
      <c r="D77" s="108" t="s">
        <v>61</v>
      </c>
      <c r="E77" s="48">
        <v>3</v>
      </c>
      <c r="F77" s="52" t="s">
        <v>106</v>
      </c>
      <c r="G77" s="45">
        <v>123</v>
      </c>
      <c r="H77" s="50" t="s">
        <v>107</v>
      </c>
      <c r="I77" s="48">
        <v>679</v>
      </c>
      <c r="J77" s="52" t="s">
        <v>108</v>
      </c>
      <c r="K77" s="45">
        <v>55</v>
      </c>
      <c r="L77" s="50" t="s">
        <v>109</v>
      </c>
      <c r="M77" s="48">
        <v>832</v>
      </c>
      <c r="N77" s="52" t="s">
        <v>530</v>
      </c>
      <c r="O77" s="45">
        <v>14</v>
      </c>
      <c r="P77" s="50" t="s">
        <v>110</v>
      </c>
      <c r="Q77" s="48">
        <v>48</v>
      </c>
      <c r="R77" s="52" t="s">
        <v>111</v>
      </c>
      <c r="S77" s="45">
        <v>4</v>
      </c>
      <c r="T77" s="50" t="s">
        <v>112</v>
      </c>
      <c r="U77" s="48">
        <v>713</v>
      </c>
      <c r="V77" s="52" t="s">
        <v>113</v>
      </c>
    </row>
    <row r="78" spans="1:22" x14ac:dyDescent="0.2">
      <c r="A78" s="109" t="s">
        <v>565</v>
      </c>
      <c r="B78" s="40" t="s">
        <v>59</v>
      </c>
      <c r="C78" s="45">
        <v>3</v>
      </c>
      <c r="D78" s="108" t="s">
        <v>114</v>
      </c>
      <c r="E78" s="48">
        <v>5</v>
      </c>
      <c r="F78" s="52" t="s">
        <v>115</v>
      </c>
      <c r="G78" s="45">
        <v>90</v>
      </c>
      <c r="H78" s="50" t="s">
        <v>116</v>
      </c>
      <c r="I78" s="48">
        <v>683</v>
      </c>
      <c r="J78" s="52" t="s">
        <v>117</v>
      </c>
      <c r="K78" s="45">
        <v>60</v>
      </c>
      <c r="L78" s="50" t="s">
        <v>118</v>
      </c>
      <c r="M78" s="48">
        <v>1898</v>
      </c>
      <c r="N78" s="52" t="s">
        <v>518</v>
      </c>
      <c r="O78" s="45">
        <v>16</v>
      </c>
      <c r="P78" s="50" t="s">
        <v>119</v>
      </c>
      <c r="Q78" s="48">
        <v>42</v>
      </c>
      <c r="R78" s="52" t="s">
        <v>120</v>
      </c>
      <c r="S78" s="45">
        <v>2</v>
      </c>
      <c r="T78" s="50" t="s">
        <v>121</v>
      </c>
      <c r="U78" s="48">
        <v>713</v>
      </c>
      <c r="V78" s="52" t="s">
        <v>122</v>
      </c>
    </row>
    <row r="79" spans="1:22" ht="12.75" x14ac:dyDescent="0.2">
      <c r="A79" s="117"/>
      <c r="B79" s="40" t="s">
        <v>69</v>
      </c>
      <c r="C79" s="45">
        <v>3</v>
      </c>
      <c r="D79" s="108" t="s">
        <v>123</v>
      </c>
      <c r="E79" s="48">
        <v>5</v>
      </c>
      <c r="F79" s="52" t="s">
        <v>90</v>
      </c>
      <c r="G79" s="45">
        <v>85</v>
      </c>
      <c r="H79" s="50" t="s">
        <v>124</v>
      </c>
      <c r="I79" s="48">
        <v>654</v>
      </c>
      <c r="J79" s="52" t="s">
        <v>125</v>
      </c>
      <c r="K79" s="45">
        <v>59</v>
      </c>
      <c r="L79" s="50" t="s">
        <v>126</v>
      </c>
      <c r="M79" s="48">
        <v>2017</v>
      </c>
      <c r="N79" s="52" t="s">
        <v>521</v>
      </c>
      <c r="O79" s="45">
        <v>12</v>
      </c>
      <c r="P79" s="50" t="s">
        <v>127</v>
      </c>
      <c r="Q79" s="48">
        <v>39</v>
      </c>
      <c r="R79" s="52" t="s">
        <v>128</v>
      </c>
      <c r="S79" s="45">
        <v>2</v>
      </c>
      <c r="T79" s="50" t="s">
        <v>121</v>
      </c>
      <c r="U79" s="48">
        <v>671</v>
      </c>
      <c r="V79" s="52" t="s">
        <v>129</v>
      </c>
    </row>
    <row r="80" spans="1:22" ht="12.75" customHeight="1" x14ac:dyDescent="0.2">
      <c r="B80" s="40" t="s">
        <v>78</v>
      </c>
      <c r="C80" s="45">
        <v>2</v>
      </c>
      <c r="D80" s="108" t="s">
        <v>121</v>
      </c>
      <c r="E80" s="48">
        <v>16</v>
      </c>
      <c r="F80" s="52" t="s">
        <v>130</v>
      </c>
      <c r="G80" s="45">
        <v>130</v>
      </c>
      <c r="H80" s="50" t="s">
        <v>131</v>
      </c>
      <c r="I80" s="48">
        <v>683</v>
      </c>
      <c r="J80" s="52" t="s">
        <v>132</v>
      </c>
      <c r="K80" s="45">
        <v>69</v>
      </c>
      <c r="L80" s="50" t="s">
        <v>133</v>
      </c>
      <c r="M80" s="48">
        <v>2068</v>
      </c>
      <c r="N80" s="52" t="s">
        <v>560</v>
      </c>
      <c r="O80" s="45">
        <v>17</v>
      </c>
      <c r="P80" s="50" t="s">
        <v>134</v>
      </c>
      <c r="Q80" s="48">
        <v>52</v>
      </c>
      <c r="R80" s="52" t="s">
        <v>135</v>
      </c>
      <c r="S80" s="45">
        <v>1</v>
      </c>
      <c r="T80" s="50" t="s">
        <v>136</v>
      </c>
      <c r="U80" s="48">
        <v>708</v>
      </c>
      <c r="V80" s="52" t="s">
        <v>137</v>
      </c>
    </row>
    <row r="81" spans="1:22" ht="12.75" customHeight="1" x14ac:dyDescent="0.2">
      <c r="B81" s="40" t="s">
        <v>88</v>
      </c>
      <c r="C81" s="45">
        <v>2</v>
      </c>
      <c r="D81" s="108" t="s">
        <v>106</v>
      </c>
      <c r="E81" s="48">
        <v>19</v>
      </c>
      <c r="F81" s="52" t="s">
        <v>138</v>
      </c>
      <c r="G81" s="45">
        <v>129</v>
      </c>
      <c r="H81" s="50" t="s">
        <v>139</v>
      </c>
      <c r="I81" s="48">
        <v>709</v>
      </c>
      <c r="J81" s="52" t="s">
        <v>140</v>
      </c>
      <c r="K81" s="45">
        <v>81</v>
      </c>
      <c r="L81" s="50" t="s">
        <v>141</v>
      </c>
      <c r="M81" s="48">
        <v>2343</v>
      </c>
      <c r="N81" s="52" t="s">
        <v>559</v>
      </c>
      <c r="O81" s="45">
        <v>23</v>
      </c>
      <c r="P81" s="50" t="s">
        <v>142</v>
      </c>
      <c r="Q81" s="48">
        <v>71</v>
      </c>
      <c r="R81" s="52" t="s">
        <v>143</v>
      </c>
      <c r="S81" s="45">
        <v>1</v>
      </c>
      <c r="T81" s="50" t="s">
        <v>144</v>
      </c>
      <c r="U81" s="48">
        <v>803</v>
      </c>
      <c r="V81" s="52" t="s">
        <v>145</v>
      </c>
    </row>
    <row r="82" spans="1:22" ht="12.75" customHeight="1" x14ac:dyDescent="0.2">
      <c r="B82" s="40" t="s">
        <v>97</v>
      </c>
      <c r="C82" s="45">
        <v>2</v>
      </c>
      <c r="D82" s="108" t="s">
        <v>121</v>
      </c>
      <c r="E82" s="48">
        <v>20</v>
      </c>
      <c r="F82" s="52" t="s">
        <v>146</v>
      </c>
      <c r="G82" s="45">
        <v>209</v>
      </c>
      <c r="H82" s="50" t="s">
        <v>147</v>
      </c>
      <c r="I82" s="48">
        <v>748</v>
      </c>
      <c r="J82" s="52" t="s">
        <v>148</v>
      </c>
      <c r="K82" s="45">
        <v>93</v>
      </c>
      <c r="L82" s="50" t="s">
        <v>149</v>
      </c>
      <c r="M82" s="48">
        <v>2556</v>
      </c>
      <c r="N82" s="52" t="s">
        <v>558</v>
      </c>
      <c r="O82" s="45">
        <v>20</v>
      </c>
      <c r="P82" s="50" t="s">
        <v>150</v>
      </c>
      <c r="Q82" s="48">
        <v>88</v>
      </c>
      <c r="R82" s="52" t="s">
        <v>151</v>
      </c>
      <c r="S82" s="45">
        <v>1</v>
      </c>
      <c r="T82" s="50" t="s">
        <v>136</v>
      </c>
      <c r="U82" s="48">
        <v>1012</v>
      </c>
      <c r="V82" s="52" t="s">
        <v>152</v>
      </c>
    </row>
    <row r="83" spans="1:22" s="90" customFormat="1" x14ac:dyDescent="0.2">
      <c r="A83" s="41"/>
      <c r="B83" s="42" t="s">
        <v>573</v>
      </c>
      <c r="C83" s="46">
        <v>0</v>
      </c>
      <c r="D83" s="115" t="s">
        <v>144</v>
      </c>
      <c r="E83" s="49">
        <v>25</v>
      </c>
      <c r="F83" s="53" t="s">
        <v>582</v>
      </c>
      <c r="G83" s="46">
        <v>218</v>
      </c>
      <c r="H83" s="51" t="s">
        <v>583</v>
      </c>
      <c r="I83" s="49">
        <v>862</v>
      </c>
      <c r="J83" s="53" t="s">
        <v>584</v>
      </c>
      <c r="K83" s="46">
        <v>158</v>
      </c>
      <c r="L83" s="51" t="s">
        <v>585</v>
      </c>
      <c r="M83" s="49">
        <v>2980</v>
      </c>
      <c r="N83" s="53" t="s">
        <v>586</v>
      </c>
      <c r="O83" s="46">
        <v>9</v>
      </c>
      <c r="P83" s="51" t="s">
        <v>587</v>
      </c>
      <c r="Q83" s="49">
        <v>104</v>
      </c>
      <c r="R83" s="53" t="s">
        <v>588</v>
      </c>
      <c r="S83" s="46">
        <v>1</v>
      </c>
      <c r="T83" s="51" t="s">
        <v>244</v>
      </c>
      <c r="U83" s="49">
        <v>1320</v>
      </c>
      <c r="V83" s="53" t="s">
        <v>589</v>
      </c>
    </row>
    <row r="84" spans="1:22" s="90" customFormat="1" x14ac:dyDescent="0.2">
      <c r="A84" s="47" t="s">
        <v>361</v>
      </c>
      <c r="B84" s="40"/>
      <c r="C84" s="45"/>
      <c r="D84" s="108"/>
      <c r="E84" s="45"/>
      <c r="F84" s="50"/>
      <c r="G84" s="45"/>
      <c r="H84" s="50"/>
      <c r="I84" s="45"/>
      <c r="J84" s="50"/>
      <c r="K84" s="45"/>
      <c r="L84" s="50"/>
      <c r="M84" s="45"/>
      <c r="N84" s="50"/>
      <c r="O84" s="45"/>
      <c r="P84" s="50"/>
      <c r="Q84" s="45"/>
      <c r="R84" s="50"/>
      <c r="S84" s="45"/>
      <c r="T84" s="50"/>
      <c r="U84" s="45"/>
      <c r="V84" s="50"/>
    </row>
    <row r="85" spans="1:22" s="90" customFormat="1" ht="12.75" x14ac:dyDescent="0.2">
      <c r="A85" s="103" t="s">
        <v>1144</v>
      </c>
      <c r="C85" s="148">
        <v>26</v>
      </c>
      <c r="D85" s="149"/>
      <c r="E85" s="148">
        <v>25</v>
      </c>
      <c r="F85" s="149"/>
      <c r="G85" s="148">
        <v>766</v>
      </c>
      <c r="H85" s="149"/>
      <c r="I85" s="148">
        <v>1180</v>
      </c>
      <c r="J85" s="149"/>
      <c r="K85" s="148">
        <v>191</v>
      </c>
      <c r="L85" s="149"/>
      <c r="M85" s="148">
        <v>11000</v>
      </c>
      <c r="N85" s="149"/>
      <c r="O85" s="148">
        <v>48</v>
      </c>
      <c r="P85" s="149"/>
      <c r="Q85" s="148">
        <v>268</v>
      </c>
      <c r="R85" s="149"/>
      <c r="S85" s="148">
        <v>23</v>
      </c>
      <c r="T85" s="149"/>
      <c r="U85" s="148"/>
      <c r="V85" s="149"/>
    </row>
    <row r="86" spans="1:22" s="90" customFormat="1" x14ac:dyDescent="0.2">
      <c r="A86" s="103"/>
      <c r="B86" s="104" t="s">
        <v>1943</v>
      </c>
      <c r="C86" s="40" t="s">
        <v>1588</v>
      </c>
      <c r="D86" s="132" t="s">
        <v>1911</v>
      </c>
      <c r="E86" s="48" t="s">
        <v>1404</v>
      </c>
      <c r="F86" s="52" t="s">
        <v>1461</v>
      </c>
      <c r="G86" s="40">
        <v>30</v>
      </c>
      <c r="H86" s="132" t="s">
        <v>1983</v>
      </c>
      <c r="I86" s="48">
        <v>587</v>
      </c>
      <c r="J86" s="52" t="s">
        <v>1988</v>
      </c>
      <c r="K86" s="40">
        <v>17</v>
      </c>
      <c r="L86" s="132" t="s">
        <v>1995</v>
      </c>
      <c r="M86" s="48">
        <v>521</v>
      </c>
      <c r="N86" s="52" t="s">
        <v>2001</v>
      </c>
      <c r="O86" s="106"/>
      <c r="P86" s="132"/>
      <c r="Q86" s="48">
        <v>37</v>
      </c>
      <c r="R86" s="52" t="s">
        <v>2009</v>
      </c>
      <c r="S86" s="40" t="s">
        <v>1588</v>
      </c>
      <c r="T86" s="132" t="s">
        <v>1852</v>
      </c>
      <c r="U86" s="48">
        <v>834</v>
      </c>
      <c r="V86" s="52" t="s">
        <v>2016</v>
      </c>
    </row>
    <row r="87" spans="1:22" s="90" customFormat="1" x14ac:dyDescent="0.2">
      <c r="A87" s="103"/>
      <c r="B87" s="104" t="s">
        <v>1942</v>
      </c>
      <c r="C87" s="40" t="s">
        <v>1588</v>
      </c>
      <c r="D87" s="132" t="s">
        <v>1852</v>
      </c>
      <c r="E87" s="48" t="s">
        <v>1404</v>
      </c>
      <c r="F87" s="52" t="s">
        <v>1405</v>
      </c>
      <c r="G87" s="40">
        <v>30</v>
      </c>
      <c r="H87" s="132" t="s">
        <v>1826</v>
      </c>
      <c r="I87" s="48">
        <v>581</v>
      </c>
      <c r="J87" s="52" t="s">
        <v>1952</v>
      </c>
      <c r="K87" s="40">
        <v>17</v>
      </c>
      <c r="L87" s="132" t="s">
        <v>1959</v>
      </c>
      <c r="M87" s="48">
        <v>1466</v>
      </c>
      <c r="N87" s="52" t="s">
        <v>1963</v>
      </c>
      <c r="O87" s="106"/>
      <c r="P87" s="132"/>
      <c r="Q87" s="48">
        <v>31</v>
      </c>
      <c r="R87" s="52" t="s">
        <v>1223</v>
      </c>
      <c r="S87" s="40" t="s">
        <v>1588</v>
      </c>
      <c r="T87" s="132" t="s">
        <v>1852</v>
      </c>
      <c r="U87" s="48">
        <v>837</v>
      </c>
      <c r="V87" s="52" t="s">
        <v>1975</v>
      </c>
    </row>
    <row r="88" spans="1:22" s="90" customFormat="1" x14ac:dyDescent="0.2">
      <c r="A88" s="103"/>
      <c r="B88" s="104" t="s">
        <v>1899</v>
      </c>
      <c r="C88" s="40" t="s">
        <v>1588</v>
      </c>
      <c r="D88" s="132" t="s">
        <v>1911</v>
      </c>
      <c r="E88" s="48" t="s">
        <v>1404</v>
      </c>
      <c r="F88" s="52" t="s">
        <v>1405</v>
      </c>
      <c r="G88" s="40">
        <v>32</v>
      </c>
      <c r="H88" s="43" t="s">
        <v>1912</v>
      </c>
      <c r="I88" s="48">
        <v>572</v>
      </c>
      <c r="J88" s="52" t="s">
        <v>1935</v>
      </c>
      <c r="K88" s="40">
        <v>18</v>
      </c>
      <c r="L88" s="43" t="s">
        <v>1913</v>
      </c>
      <c r="M88" s="48">
        <v>912</v>
      </c>
      <c r="N88" s="52" t="s">
        <v>1914</v>
      </c>
      <c r="O88" s="40"/>
      <c r="P88" s="43"/>
      <c r="Q88" s="48">
        <v>32</v>
      </c>
      <c r="R88" s="52" t="s">
        <v>1936</v>
      </c>
      <c r="S88" s="40" t="s">
        <v>1588</v>
      </c>
      <c r="T88" s="43" t="s">
        <v>1852</v>
      </c>
      <c r="U88" s="48">
        <v>722</v>
      </c>
      <c r="V88" s="52" t="s">
        <v>1937</v>
      </c>
    </row>
    <row r="89" spans="1:22" s="90" customFormat="1" x14ac:dyDescent="0.2">
      <c r="A89" s="103"/>
      <c r="B89" s="104" t="s">
        <v>1843</v>
      </c>
      <c r="C89" s="40" t="s">
        <v>1588</v>
      </c>
      <c r="D89" s="132" t="s">
        <v>1878</v>
      </c>
      <c r="E89" s="48" t="s">
        <v>1404</v>
      </c>
      <c r="F89" s="52" t="s">
        <v>1461</v>
      </c>
      <c r="G89" s="40">
        <v>32</v>
      </c>
      <c r="H89" s="43" t="s">
        <v>1879</v>
      </c>
      <c r="I89" s="48">
        <v>676</v>
      </c>
      <c r="J89" s="52" t="s">
        <v>1880</v>
      </c>
      <c r="K89" s="40">
        <v>19</v>
      </c>
      <c r="L89" s="43" t="s">
        <v>1881</v>
      </c>
      <c r="M89" s="48">
        <v>866</v>
      </c>
      <c r="N89" s="52" t="s">
        <v>1882</v>
      </c>
      <c r="O89" s="40"/>
      <c r="P89" s="43"/>
      <c r="Q89" s="48">
        <v>27</v>
      </c>
      <c r="R89" s="52" t="s">
        <v>1883</v>
      </c>
      <c r="S89" s="40" t="s">
        <v>1588</v>
      </c>
      <c r="T89" s="43" t="s">
        <v>1852</v>
      </c>
      <c r="U89" s="48">
        <v>772</v>
      </c>
      <c r="V89" s="52" t="s">
        <v>1884</v>
      </c>
    </row>
    <row r="90" spans="1:22" s="90" customFormat="1" x14ac:dyDescent="0.2">
      <c r="A90" s="103"/>
      <c r="B90" s="104" t="s">
        <v>1795</v>
      </c>
      <c r="C90" s="40" t="s">
        <v>1432</v>
      </c>
      <c r="D90" s="132" t="s">
        <v>1499</v>
      </c>
      <c r="E90" s="105">
        <v>1.2</v>
      </c>
      <c r="F90" s="52" t="s">
        <v>1799</v>
      </c>
      <c r="G90" s="40">
        <v>39</v>
      </c>
      <c r="H90" s="43" t="s">
        <v>1806</v>
      </c>
      <c r="I90" s="48">
        <v>686</v>
      </c>
      <c r="J90" s="52" t="s">
        <v>1812</v>
      </c>
      <c r="K90" s="40">
        <v>24</v>
      </c>
      <c r="L90" s="43" t="s">
        <v>582</v>
      </c>
      <c r="M90" s="48">
        <v>985</v>
      </c>
      <c r="N90" s="52" t="s">
        <v>1821</v>
      </c>
      <c r="O90" s="40"/>
      <c r="P90" s="43"/>
      <c r="Q90" s="48">
        <v>34</v>
      </c>
      <c r="R90" s="52" t="s">
        <v>796</v>
      </c>
      <c r="S90" s="40" t="s">
        <v>1372</v>
      </c>
      <c r="T90" s="43" t="s">
        <v>1464</v>
      </c>
      <c r="U90" s="48">
        <v>792</v>
      </c>
      <c r="V90" s="52" t="s">
        <v>1834</v>
      </c>
    </row>
    <row r="91" spans="1:22" s="90" customFormat="1" x14ac:dyDescent="0.2">
      <c r="A91" s="103"/>
      <c r="B91" s="104" t="s">
        <v>1749</v>
      </c>
      <c r="C91" s="40" t="s">
        <v>1372</v>
      </c>
      <c r="D91" s="132" t="s">
        <v>1390</v>
      </c>
      <c r="E91" s="48" t="s">
        <v>1404</v>
      </c>
      <c r="F91" s="52" t="s">
        <v>1461</v>
      </c>
      <c r="G91" s="40">
        <v>31</v>
      </c>
      <c r="H91" s="43" t="s">
        <v>1752</v>
      </c>
      <c r="I91" s="48">
        <v>588</v>
      </c>
      <c r="J91" s="52" t="s">
        <v>1758</v>
      </c>
      <c r="K91" s="40">
        <v>17</v>
      </c>
      <c r="L91" s="43" t="s">
        <v>134</v>
      </c>
      <c r="M91" s="48">
        <v>952</v>
      </c>
      <c r="N91" s="52" t="s">
        <v>1770</v>
      </c>
      <c r="O91" s="40"/>
      <c r="P91" s="43"/>
      <c r="Q91" s="48">
        <v>32</v>
      </c>
      <c r="R91" s="52" t="s">
        <v>1776</v>
      </c>
      <c r="S91" s="40" t="s">
        <v>1432</v>
      </c>
      <c r="T91" s="43" t="s">
        <v>1464</v>
      </c>
      <c r="U91" s="48">
        <v>687</v>
      </c>
      <c r="V91" s="52" t="s">
        <v>1781</v>
      </c>
    </row>
    <row r="92" spans="1:22" s="90" customFormat="1" x14ac:dyDescent="0.2">
      <c r="A92" s="103"/>
      <c r="B92" s="104" t="s">
        <v>1697</v>
      </c>
      <c r="C92" s="40" t="s">
        <v>1432</v>
      </c>
      <c r="D92" s="39" t="s">
        <v>1499</v>
      </c>
      <c r="E92" s="48">
        <v>1</v>
      </c>
      <c r="F92" s="52" t="s">
        <v>181</v>
      </c>
      <c r="G92" s="40">
        <v>35</v>
      </c>
      <c r="H92" s="43" t="s">
        <v>1715</v>
      </c>
      <c r="I92" s="48">
        <v>620</v>
      </c>
      <c r="J92" s="52" t="s">
        <v>1716</v>
      </c>
      <c r="K92" s="40">
        <v>22</v>
      </c>
      <c r="L92" s="43" t="s">
        <v>1717</v>
      </c>
      <c r="M92" s="48">
        <v>971</v>
      </c>
      <c r="N92" s="52" t="s">
        <v>1718</v>
      </c>
      <c r="O92" s="40">
        <v>10</v>
      </c>
      <c r="P92" s="43" t="s">
        <v>1719</v>
      </c>
      <c r="Q92" s="48">
        <v>32</v>
      </c>
      <c r="R92" s="52" t="s">
        <v>1720</v>
      </c>
      <c r="S92" s="40" t="s">
        <v>1432</v>
      </c>
      <c r="T92" s="43" t="s">
        <v>1706</v>
      </c>
      <c r="U92" s="48">
        <v>712</v>
      </c>
      <c r="V92" s="52" t="s">
        <v>1721</v>
      </c>
    </row>
    <row r="93" spans="1:22" s="90" customFormat="1" x14ac:dyDescent="0.2">
      <c r="A93" s="103"/>
      <c r="B93" s="104" t="s">
        <v>1635</v>
      </c>
      <c r="C93" s="40" t="s">
        <v>1372</v>
      </c>
      <c r="D93" s="39" t="s">
        <v>1648</v>
      </c>
      <c r="E93" s="48">
        <v>1</v>
      </c>
      <c r="F93" s="52" t="s">
        <v>121</v>
      </c>
      <c r="G93" s="40">
        <v>42</v>
      </c>
      <c r="H93" s="43" t="s">
        <v>1649</v>
      </c>
      <c r="I93" s="48">
        <v>745</v>
      </c>
      <c r="J93" s="52" t="s">
        <v>1650</v>
      </c>
      <c r="K93" s="40">
        <v>35</v>
      </c>
      <c r="L93" s="43" t="s">
        <v>1651</v>
      </c>
      <c r="M93" s="48">
        <v>1168</v>
      </c>
      <c r="N93" s="52" t="s">
        <v>1652</v>
      </c>
      <c r="O93" s="40">
        <v>10</v>
      </c>
      <c r="P93" s="43" t="s">
        <v>67</v>
      </c>
      <c r="Q93" s="48">
        <v>44</v>
      </c>
      <c r="R93" s="52" t="s">
        <v>1653</v>
      </c>
      <c r="S93" s="40" t="s">
        <v>1372</v>
      </c>
      <c r="T93" s="43" t="s">
        <v>1377</v>
      </c>
      <c r="U93" s="48">
        <v>825</v>
      </c>
      <c r="V93" s="52" t="s">
        <v>1654</v>
      </c>
    </row>
    <row r="94" spans="1:22" s="90" customFormat="1" x14ac:dyDescent="0.2">
      <c r="A94" s="103"/>
      <c r="B94" s="104" t="s">
        <v>1591</v>
      </c>
      <c r="C94" s="40" t="s">
        <v>1372</v>
      </c>
      <c r="D94" s="39" t="s">
        <v>1382</v>
      </c>
      <c r="E94" s="48">
        <v>1</v>
      </c>
      <c r="F94" s="52" t="s">
        <v>181</v>
      </c>
      <c r="G94" s="40">
        <v>36</v>
      </c>
      <c r="H94" s="43" t="s">
        <v>1603</v>
      </c>
      <c r="I94" s="48">
        <v>656</v>
      </c>
      <c r="J94" s="52" t="s">
        <v>1604</v>
      </c>
      <c r="K94" s="40">
        <v>23</v>
      </c>
      <c r="L94" s="43" t="s">
        <v>1605</v>
      </c>
      <c r="M94" s="48">
        <v>1408</v>
      </c>
      <c r="N94" s="52" t="s">
        <v>1606</v>
      </c>
      <c r="O94" s="40">
        <v>10</v>
      </c>
      <c r="P94" s="43" t="s">
        <v>186</v>
      </c>
      <c r="Q94" s="48">
        <v>30</v>
      </c>
      <c r="R94" s="52" t="s">
        <v>1607</v>
      </c>
      <c r="S94" s="40" t="s">
        <v>1372</v>
      </c>
      <c r="T94" s="43" t="s">
        <v>1382</v>
      </c>
      <c r="U94" s="48">
        <v>760</v>
      </c>
      <c r="V94" s="52" t="s">
        <v>1608</v>
      </c>
    </row>
    <row r="95" spans="1:22" s="90" customFormat="1" x14ac:dyDescent="0.2">
      <c r="A95" s="103"/>
      <c r="B95" s="104" t="s">
        <v>1544</v>
      </c>
      <c r="C95" s="40" t="s">
        <v>1372</v>
      </c>
      <c r="D95" s="39" t="s">
        <v>1382</v>
      </c>
      <c r="E95" s="48" t="s">
        <v>1404</v>
      </c>
      <c r="F95" s="52" t="s">
        <v>1405</v>
      </c>
      <c r="G95" s="40">
        <v>37</v>
      </c>
      <c r="H95" s="43" t="s">
        <v>1548</v>
      </c>
      <c r="I95" s="48">
        <v>683</v>
      </c>
      <c r="J95" s="52" t="s">
        <v>1554</v>
      </c>
      <c r="K95" s="40">
        <v>21</v>
      </c>
      <c r="L95" s="43" t="s">
        <v>1561</v>
      </c>
      <c r="M95" s="48">
        <v>1187</v>
      </c>
      <c r="N95" s="52" t="s">
        <v>1567</v>
      </c>
      <c r="O95" s="40">
        <v>10</v>
      </c>
      <c r="P95" s="43" t="s">
        <v>1133</v>
      </c>
      <c r="Q95" s="48">
        <v>32</v>
      </c>
      <c r="R95" s="52" t="s">
        <v>1576</v>
      </c>
      <c r="S95" s="40" t="s">
        <v>1372</v>
      </c>
      <c r="T95" s="43" t="s">
        <v>1377</v>
      </c>
      <c r="U95" s="48">
        <v>770</v>
      </c>
      <c r="V95" s="52" t="s">
        <v>1582</v>
      </c>
    </row>
    <row r="96" spans="1:22" s="90" customFormat="1" x14ac:dyDescent="0.2">
      <c r="A96" s="103"/>
      <c r="B96" s="106" t="s">
        <v>1498</v>
      </c>
      <c r="C96" s="40" t="s">
        <v>1372</v>
      </c>
      <c r="D96" s="39" t="s">
        <v>1382</v>
      </c>
      <c r="E96" s="48">
        <v>1</v>
      </c>
      <c r="F96" s="52" t="s">
        <v>933</v>
      </c>
      <c r="G96" s="40">
        <v>37</v>
      </c>
      <c r="H96" s="43" t="s">
        <v>1512</v>
      </c>
      <c r="I96" s="48">
        <v>699</v>
      </c>
      <c r="J96" s="52" t="s">
        <v>1513</v>
      </c>
      <c r="K96" s="40">
        <v>24</v>
      </c>
      <c r="L96" s="43" t="s">
        <v>1514</v>
      </c>
      <c r="M96" s="48">
        <v>1386</v>
      </c>
      <c r="N96" s="52" t="s">
        <v>1515</v>
      </c>
      <c r="O96" s="40">
        <v>11</v>
      </c>
      <c r="P96" s="43" t="s">
        <v>721</v>
      </c>
      <c r="Q96" s="48">
        <v>33</v>
      </c>
      <c r="R96" s="52" t="s">
        <v>1210</v>
      </c>
      <c r="S96" s="40" t="s">
        <v>1372</v>
      </c>
      <c r="T96" s="43" t="s">
        <v>1390</v>
      </c>
      <c r="U96" s="48">
        <v>842</v>
      </c>
      <c r="V96" s="52" t="s">
        <v>1516</v>
      </c>
    </row>
    <row r="97" spans="1:22" s="90" customFormat="1" x14ac:dyDescent="0.2">
      <c r="A97" s="103"/>
      <c r="B97" s="106" t="s">
        <v>1439</v>
      </c>
      <c r="C97" s="40" t="s">
        <v>1372</v>
      </c>
      <c r="D97" s="39" t="s">
        <v>1382</v>
      </c>
      <c r="E97" s="48">
        <v>1</v>
      </c>
      <c r="F97" s="52" t="s">
        <v>181</v>
      </c>
      <c r="G97" s="40">
        <v>47</v>
      </c>
      <c r="H97" s="43" t="s">
        <v>1452</v>
      </c>
      <c r="I97" s="48">
        <v>753</v>
      </c>
      <c r="J97" s="52" t="s">
        <v>1453</v>
      </c>
      <c r="K97" s="40">
        <v>25</v>
      </c>
      <c r="L97" s="43" t="s">
        <v>1454</v>
      </c>
      <c r="M97" s="48">
        <v>2182</v>
      </c>
      <c r="N97" s="52" t="s">
        <v>1455</v>
      </c>
      <c r="O97" s="40">
        <v>14</v>
      </c>
      <c r="P97" s="43" t="s">
        <v>1456</v>
      </c>
      <c r="Q97" s="48">
        <v>42</v>
      </c>
      <c r="R97" s="52" t="s">
        <v>1457</v>
      </c>
      <c r="S97" s="40" t="s">
        <v>1372</v>
      </c>
      <c r="T97" s="43" t="s">
        <v>1382</v>
      </c>
      <c r="U97" s="48">
        <v>871</v>
      </c>
      <c r="V97" s="52" t="s">
        <v>1458</v>
      </c>
    </row>
    <row r="98" spans="1:22" s="104" customFormat="1" x14ac:dyDescent="0.2">
      <c r="A98" s="103"/>
      <c r="B98" s="106" t="s">
        <v>1376</v>
      </c>
      <c r="C98" s="40">
        <v>12</v>
      </c>
      <c r="D98" s="39" t="s">
        <v>960</v>
      </c>
      <c r="E98" s="48">
        <v>1</v>
      </c>
      <c r="F98" s="52" t="s">
        <v>933</v>
      </c>
      <c r="G98" s="40">
        <v>30</v>
      </c>
      <c r="H98" s="43" t="s">
        <v>1108</v>
      </c>
      <c r="I98" s="48">
        <v>849</v>
      </c>
      <c r="J98" s="52" t="s">
        <v>1392</v>
      </c>
      <c r="K98" s="40">
        <v>25</v>
      </c>
      <c r="L98" s="43" t="s">
        <v>1393</v>
      </c>
      <c r="M98" s="48">
        <v>1378</v>
      </c>
      <c r="N98" s="52" t="s">
        <v>1394</v>
      </c>
      <c r="O98" s="40">
        <v>14</v>
      </c>
      <c r="P98" s="43" t="s">
        <v>1395</v>
      </c>
      <c r="Q98" s="48">
        <v>31</v>
      </c>
      <c r="R98" s="52" t="s">
        <v>1108</v>
      </c>
      <c r="S98" s="40" t="s">
        <v>1372</v>
      </c>
      <c r="T98" s="43" t="s">
        <v>1396</v>
      </c>
      <c r="U98" s="48">
        <v>1025</v>
      </c>
      <c r="V98" s="52" t="s">
        <v>1397</v>
      </c>
    </row>
    <row r="99" spans="1:22" s="104" customFormat="1" x14ac:dyDescent="0.2">
      <c r="A99" s="103"/>
      <c r="B99" s="106" t="s">
        <v>1314</v>
      </c>
      <c r="C99" s="40">
        <v>11</v>
      </c>
      <c r="D99" s="39" t="s">
        <v>1328</v>
      </c>
      <c r="E99" s="48">
        <v>1</v>
      </c>
      <c r="F99" s="52" t="s">
        <v>181</v>
      </c>
      <c r="G99" s="40">
        <v>34</v>
      </c>
      <c r="H99" s="43" t="s">
        <v>1329</v>
      </c>
      <c r="I99" s="48">
        <v>840</v>
      </c>
      <c r="J99" s="52" t="s">
        <v>1330</v>
      </c>
      <c r="K99" s="40">
        <v>36</v>
      </c>
      <c r="L99" s="43" t="s">
        <v>1331</v>
      </c>
      <c r="M99" s="48">
        <v>1709</v>
      </c>
      <c r="N99" s="52" t="s">
        <v>1332</v>
      </c>
      <c r="O99" s="40">
        <v>13</v>
      </c>
      <c r="P99" s="43" t="s">
        <v>1277</v>
      </c>
      <c r="Q99" s="48">
        <v>33</v>
      </c>
      <c r="R99" s="52" t="s">
        <v>922</v>
      </c>
      <c r="S99" s="40">
        <v>4</v>
      </c>
      <c r="T99" s="43" t="s">
        <v>267</v>
      </c>
      <c r="U99" s="48">
        <v>906</v>
      </c>
      <c r="V99" s="52" t="s">
        <v>1333</v>
      </c>
    </row>
    <row r="100" spans="1:22" x14ac:dyDescent="0.2">
      <c r="A100" s="103"/>
      <c r="B100" s="106" t="s">
        <v>1259</v>
      </c>
      <c r="C100" s="40">
        <v>12</v>
      </c>
      <c r="D100" s="39" t="s">
        <v>394</v>
      </c>
      <c r="E100" s="48">
        <v>1</v>
      </c>
      <c r="F100" s="52" t="s">
        <v>933</v>
      </c>
      <c r="G100" s="40">
        <v>35</v>
      </c>
      <c r="H100" s="43" t="s">
        <v>1273</v>
      </c>
      <c r="I100" s="48">
        <v>912</v>
      </c>
      <c r="J100" s="52" t="s">
        <v>1274</v>
      </c>
      <c r="K100" s="40">
        <v>29</v>
      </c>
      <c r="L100" s="43" t="s">
        <v>1275</v>
      </c>
      <c r="M100" s="48">
        <v>2888</v>
      </c>
      <c r="N100" s="52" t="s">
        <v>1276</v>
      </c>
      <c r="O100" s="40">
        <v>12</v>
      </c>
      <c r="P100" s="43" t="s">
        <v>1277</v>
      </c>
      <c r="Q100" s="48">
        <v>42</v>
      </c>
      <c r="R100" s="52" t="s">
        <v>1278</v>
      </c>
      <c r="S100" s="40">
        <v>4</v>
      </c>
      <c r="T100" s="43" t="s">
        <v>362</v>
      </c>
      <c r="U100" s="48">
        <v>861</v>
      </c>
      <c r="V100" s="52" t="s">
        <v>1375</v>
      </c>
    </row>
    <row r="101" spans="1:22" ht="13.5" customHeight="1" x14ac:dyDescent="0.2">
      <c r="A101" s="43"/>
      <c r="B101" s="106" t="s">
        <v>1202</v>
      </c>
      <c r="C101" s="40">
        <v>11</v>
      </c>
      <c r="D101" s="39" t="s">
        <v>236</v>
      </c>
      <c r="E101" s="48">
        <v>2</v>
      </c>
      <c r="F101" s="52" t="s">
        <v>121</v>
      </c>
      <c r="G101" s="40">
        <v>35</v>
      </c>
      <c r="H101" s="43" t="s">
        <v>1214</v>
      </c>
      <c r="I101" s="48">
        <v>1125</v>
      </c>
      <c r="J101" s="52" t="s">
        <v>1215</v>
      </c>
      <c r="K101" s="40">
        <v>28</v>
      </c>
      <c r="L101" s="43" t="s">
        <v>1216</v>
      </c>
      <c r="M101" s="48">
        <v>2498</v>
      </c>
      <c r="N101" s="52" t="s">
        <v>1217</v>
      </c>
      <c r="O101" s="40">
        <v>11</v>
      </c>
      <c r="P101" s="43" t="s">
        <v>1218</v>
      </c>
      <c r="Q101" s="48">
        <v>51</v>
      </c>
      <c r="R101" s="52" t="s">
        <v>1219</v>
      </c>
      <c r="S101" s="40">
        <v>3</v>
      </c>
      <c r="T101" s="43" t="s">
        <v>261</v>
      </c>
      <c r="U101" s="48">
        <v>811</v>
      </c>
      <c r="V101" s="52" t="s">
        <v>1256</v>
      </c>
    </row>
    <row r="102" spans="1:22" ht="13.5" customHeight="1" x14ac:dyDescent="0.2">
      <c r="A102" s="43"/>
      <c r="B102" s="106" t="s">
        <v>1143</v>
      </c>
      <c r="C102" s="40">
        <v>8</v>
      </c>
      <c r="D102" s="39" t="s">
        <v>317</v>
      </c>
      <c r="E102" s="118">
        <v>2</v>
      </c>
      <c r="F102" s="119" t="s">
        <v>217</v>
      </c>
      <c r="G102" s="40">
        <v>31</v>
      </c>
      <c r="H102" s="43" t="s">
        <v>1160</v>
      </c>
      <c r="I102" s="118">
        <v>1108</v>
      </c>
      <c r="J102" s="119" t="s">
        <v>1192</v>
      </c>
      <c r="K102" s="40">
        <v>32</v>
      </c>
      <c r="L102" s="43" t="s">
        <v>1161</v>
      </c>
      <c r="M102" s="118">
        <v>1970</v>
      </c>
      <c r="N102" s="119" t="s">
        <v>1193</v>
      </c>
      <c r="O102" s="40">
        <v>11</v>
      </c>
      <c r="P102" s="43" t="s">
        <v>1162</v>
      </c>
      <c r="Q102" s="118">
        <v>45</v>
      </c>
      <c r="R102" s="119" t="s">
        <v>1194</v>
      </c>
      <c r="S102" s="40">
        <v>7</v>
      </c>
      <c r="T102" s="43" t="s">
        <v>945</v>
      </c>
      <c r="U102" s="118">
        <v>867</v>
      </c>
      <c r="V102" s="119" t="s">
        <v>1195</v>
      </c>
    </row>
    <row r="103" spans="1:22" ht="13.5" customHeight="1" x14ac:dyDescent="0.2"/>
    <row r="104" spans="1:22" s="90" customFormat="1" x14ac:dyDescent="0.2">
      <c r="A104" s="103" t="s">
        <v>1145</v>
      </c>
      <c r="B104" s="39"/>
      <c r="C104" s="147">
        <v>26</v>
      </c>
      <c r="D104" s="147"/>
      <c r="E104" s="147">
        <v>25</v>
      </c>
      <c r="F104" s="147"/>
      <c r="G104" s="147">
        <v>766</v>
      </c>
      <c r="H104" s="147"/>
      <c r="I104" s="147">
        <v>957</v>
      </c>
      <c r="J104" s="147"/>
      <c r="K104" s="147">
        <v>191</v>
      </c>
      <c r="L104" s="147"/>
      <c r="M104" s="147">
        <v>11000</v>
      </c>
      <c r="N104" s="147"/>
      <c r="O104" s="147">
        <v>48</v>
      </c>
      <c r="P104" s="147"/>
      <c r="Q104" s="147">
        <v>268</v>
      </c>
      <c r="R104" s="147"/>
      <c r="S104" s="147">
        <v>23</v>
      </c>
      <c r="T104" s="147"/>
      <c r="U104" s="147">
        <v>1787</v>
      </c>
      <c r="V104" s="147"/>
    </row>
    <row r="105" spans="1:22" ht="12.75" customHeight="1" x14ac:dyDescent="0.2">
      <c r="A105" s="103"/>
      <c r="B105" s="106" t="s">
        <v>1086</v>
      </c>
      <c r="C105" s="45">
        <v>6</v>
      </c>
      <c r="D105" s="108" t="s">
        <v>482</v>
      </c>
      <c r="E105" s="48">
        <v>2</v>
      </c>
      <c r="F105" s="52" t="s">
        <v>181</v>
      </c>
      <c r="G105" s="45">
        <v>36</v>
      </c>
      <c r="H105" s="50" t="s">
        <v>1100</v>
      </c>
      <c r="I105" s="48">
        <v>993</v>
      </c>
      <c r="J105" s="52" t="s">
        <v>1101</v>
      </c>
      <c r="K105" s="45">
        <v>35</v>
      </c>
      <c r="L105" s="50" t="s">
        <v>1102</v>
      </c>
      <c r="M105" s="48">
        <v>1866</v>
      </c>
      <c r="N105" s="52" t="s">
        <v>1103</v>
      </c>
      <c r="O105" s="45">
        <v>11</v>
      </c>
      <c r="P105" s="50" t="s">
        <v>186</v>
      </c>
      <c r="Q105" s="48">
        <v>42</v>
      </c>
      <c r="R105" s="52" t="s">
        <v>1104</v>
      </c>
      <c r="S105" s="45">
        <v>7</v>
      </c>
      <c r="T105" s="50" t="s">
        <v>1063</v>
      </c>
      <c r="U105" s="48">
        <v>882</v>
      </c>
      <c r="V105" s="52" t="s">
        <v>1105</v>
      </c>
    </row>
    <row r="106" spans="1:22" s="90" customFormat="1" x14ac:dyDescent="0.2">
      <c r="A106" s="103"/>
      <c r="B106" s="106" t="s">
        <v>1027</v>
      </c>
      <c r="C106" s="45">
        <v>5</v>
      </c>
      <c r="D106" s="108" t="s">
        <v>292</v>
      </c>
      <c r="E106" s="48">
        <v>2</v>
      </c>
      <c r="F106" s="52" t="s">
        <v>123</v>
      </c>
      <c r="G106" s="45">
        <v>37</v>
      </c>
      <c r="H106" s="50" t="s">
        <v>1041</v>
      </c>
      <c r="I106" s="48">
        <v>1116</v>
      </c>
      <c r="J106" s="52" t="s">
        <v>1042</v>
      </c>
      <c r="K106" s="45">
        <v>38</v>
      </c>
      <c r="L106" s="50" t="s">
        <v>1043</v>
      </c>
      <c r="M106" s="48">
        <v>2884</v>
      </c>
      <c r="N106" s="52" t="s">
        <v>1044</v>
      </c>
      <c r="O106" s="45">
        <v>13</v>
      </c>
      <c r="P106" s="50" t="s">
        <v>937</v>
      </c>
      <c r="Q106" s="48">
        <v>57</v>
      </c>
      <c r="R106" s="52" t="s">
        <v>1045</v>
      </c>
      <c r="S106" s="45">
        <v>8</v>
      </c>
      <c r="T106" s="50" t="s">
        <v>442</v>
      </c>
      <c r="U106" s="48">
        <v>907</v>
      </c>
      <c r="V106" s="52" t="s">
        <v>1046</v>
      </c>
    </row>
    <row r="107" spans="1:22" ht="12.75" customHeight="1" x14ac:dyDescent="0.2">
      <c r="A107" s="103"/>
      <c r="B107" s="106" t="s">
        <v>968</v>
      </c>
      <c r="C107" s="45">
        <v>3</v>
      </c>
      <c r="D107" s="108" t="s">
        <v>153</v>
      </c>
      <c r="E107" s="48">
        <v>2</v>
      </c>
      <c r="F107" s="52" t="s">
        <v>181</v>
      </c>
      <c r="G107" s="45">
        <v>32</v>
      </c>
      <c r="H107" s="50" t="s">
        <v>983</v>
      </c>
      <c r="I107" s="48">
        <v>868</v>
      </c>
      <c r="J107" s="52" t="s">
        <v>984</v>
      </c>
      <c r="K107" s="45">
        <v>27</v>
      </c>
      <c r="L107" s="50" t="s">
        <v>225</v>
      </c>
      <c r="M107" s="48">
        <v>2129</v>
      </c>
      <c r="N107" s="52" t="s">
        <v>985</v>
      </c>
      <c r="O107" s="45">
        <v>13</v>
      </c>
      <c r="P107" s="50" t="s">
        <v>490</v>
      </c>
      <c r="Q107" s="48">
        <v>31</v>
      </c>
      <c r="R107" s="52" t="s">
        <v>986</v>
      </c>
      <c r="S107" s="45">
        <v>6</v>
      </c>
      <c r="T107" s="50" t="s">
        <v>987</v>
      </c>
      <c r="U107" s="48">
        <v>763</v>
      </c>
      <c r="V107" s="52" t="s">
        <v>988</v>
      </c>
    </row>
    <row r="108" spans="1:22" s="90" customFormat="1" x14ac:dyDescent="0.2">
      <c r="A108" s="103"/>
      <c r="B108" s="40" t="s">
        <v>906</v>
      </c>
      <c r="C108" s="45">
        <v>3</v>
      </c>
      <c r="D108" s="108" t="s">
        <v>61</v>
      </c>
      <c r="E108" s="48">
        <v>2</v>
      </c>
      <c r="F108" s="52" t="s">
        <v>181</v>
      </c>
      <c r="G108" s="45">
        <v>33</v>
      </c>
      <c r="H108" s="50" t="s">
        <v>920</v>
      </c>
      <c r="I108" s="48">
        <v>775</v>
      </c>
      <c r="J108" s="52" t="s">
        <v>921</v>
      </c>
      <c r="K108" s="45">
        <v>31</v>
      </c>
      <c r="L108" s="50" t="s">
        <v>922</v>
      </c>
      <c r="M108" s="48">
        <v>2020</v>
      </c>
      <c r="N108" s="52" t="s">
        <v>923</v>
      </c>
      <c r="O108" s="45">
        <v>11</v>
      </c>
      <c r="P108" s="50" t="s">
        <v>924</v>
      </c>
      <c r="Q108" s="48">
        <v>27</v>
      </c>
      <c r="R108" s="52" t="s">
        <v>925</v>
      </c>
      <c r="S108" s="45">
        <v>3</v>
      </c>
      <c r="T108" s="50" t="s">
        <v>267</v>
      </c>
      <c r="U108" s="48">
        <v>695</v>
      </c>
      <c r="V108" s="52" t="s">
        <v>926</v>
      </c>
    </row>
    <row r="109" spans="1:22" ht="12.75" customHeight="1" x14ac:dyDescent="0.2">
      <c r="A109" s="103"/>
      <c r="B109" s="40" t="s">
        <v>846</v>
      </c>
      <c r="C109" s="45">
        <v>4</v>
      </c>
      <c r="D109" s="108" t="s">
        <v>153</v>
      </c>
      <c r="E109" s="48">
        <v>2</v>
      </c>
      <c r="F109" s="52" t="s">
        <v>860</v>
      </c>
      <c r="G109" s="45">
        <v>42</v>
      </c>
      <c r="H109" s="50" t="s">
        <v>861</v>
      </c>
      <c r="I109" s="48">
        <v>806</v>
      </c>
      <c r="J109" s="52" t="s">
        <v>862</v>
      </c>
      <c r="K109" s="45">
        <v>34</v>
      </c>
      <c r="L109" s="50" t="s">
        <v>863</v>
      </c>
      <c r="M109" s="48">
        <v>1563</v>
      </c>
      <c r="N109" s="52" t="s">
        <v>905</v>
      </c>
      <c r="O109" s="45">
        <v>12</v>
      </c>
      <c r="P109" s="50" t="s">
        <v>864</v>
      </c>
      <c r="Q109" s="48">
        <v>30</v>
      </c>
      <c r="R109" s="52" t="s">
        <v>158</v>
      </c>
      <c r="S109" s="45">
        <v>5</v>
      </c>
      <c r="T109" s="50" t="s">
        <v>292</v>
      </c>
      <c r="U109" s="48">
        <v>713</v>
      </c>
      <c r="V109" s="52" t="s">
        <v>865</v>
      </c>
    </row>
    <row r="110" spans="1:22" ht="12.75" customHeight="1" x14ac:dyDescent="0.2">
      <c r="A110" s="103"/>
      <c r="B110" s="40" t="s">
        <v>776</v>
      </c>
      <c r="C110" s="45">
        <v>3</v>
      </c>
      <c r="D110" s="108" t="s">
        <v>153</v>
      </c>
      <c r="E110" s="48">
        <v>2</v>
      </c>
      <c r="F110" s="52" t="s">
        <v>161</v>
      </c>
      <c r="G110" s="45">
        <v>40</v>
      </c>
      <c r="H110" s="50" t="s">
        <v>790</v>
      </c>
      <c r="I110" s="48">
        <v>822</v>
      </c>
      <c r="J110" s="52" t="s">
        <v>791</v>
      </c>
      <c r="K110" s="45">
        <v>36</v>
      </c>
      <c r="L110" s="50" t="s">
        <v>830</v>
      </c>
      <c r="M110" s="48">
        <v>974</v>
      </c>
      <c r="N110" s="52" t="s">
        <v>831</v>
      </c>
      <c r="O110" s="45">
        <v>11</v>
      </c>
      <c r="P110" s="50" t="s">
        <v>721</v>
      </c>
      <c r="Q110" s="48">
        <v>33</v>
      </c>
      <c r="R110" s="52" t="s">
        <v>795</v>
      </c>
      <c r="S110" s="45">
        <v>3</v>
      </c>
      <c r="T110" s="50" t="s">
        <v>217</v>
      </c>
      <c r="U110" s="48">
        <v>675</v>
      </c>
      <c r="V110" s="52" t="s">
        <v>798</v>
      </c>
    </row>
    <row r="111" spans="1:22" ht="12.75" customHeight="1" x14ac:dyDescent="0.2">
      <c r="A111" s="103"/>
      <c r="B111" s="40" t="s">
        <v>712</v>
      </c>
      <c r="C111" s="45">
        <v>3</v>
      </c>
      <c r="D111" s="108" t="s">
        <v>106</v>
      </c>
      <c r="E111" s="48">
        <v>3</v>
      </c>
      <c r="F111" s="52" t="s">
        <v>161</v>
      </c>
      <c r="G111" s="45">
        <v>56</v>
      </c>
      <c r="H111" s="50" t="s">
        <v>730</v>
      </c>
      <c r="I111" s="48">
        <v>851</v>
      </c>
      <c r="J111" s="52" t="s">
        <v>731</v>
      </c>
      <c r="K111" s="45">
        <v>43</v>
      </c>
      <c r="L111" s="50" t="s">
        <v>732</v>
      </c>
      <c r="M111" s="48">
        <v>1233</v>
      </c>
      <c r="N111" s="52" t="s">
        <v>733</v>
      </c>
      <c r="O111" s="45">
        <v>13</v>
      </c>
      <c r="P111" s="50" t="s">
        <v>734</v>
      </c>
      <c r="Q111" s="48">
        <v>36</v>
      </c>
      <c r="R111" s="52" t="s">
        <v>735</v>
      </c>
      <c r="S111" s="45">
        <v>2</v>
      </c>
      <c r="T111" s="50" t="s">
        <v>121</v>
      </c>
      <c r="U111" s="48">
        <v>649</v>
      </c>
      <c r="V111" s="52" t="s">
        <v>736</v>
      </c>
    </row>
    <row r="112" spans="1:22" ht="12.75" customHeight="1" x14ac:dyDescent="0.2">
      <c r="A112" s="103"/>
      <c r="B112" s="40" t="s">
        <v>649</v>
      </c>
      <c r="C112" s="45">
        <v>4</v>
      </c>
      <c r="D112" s="108" t="s">
        <v>217</v>
      </c>
      <c r="E112" s="48">
        <v>3</v>
      </c>
      <c r="F112" s="52" t="s">
        <v>123</v>
      </c>
      <c r="G112" s="45">
        <v>43</v>
      </c>
      <c r="H112" s="50" t="s">
        <v>665</v>
      </c>
      <c r="I112" s="48">
        <v>793</v>
      </c>
      <c r="J112" s="52" t="s">
        <v>666</v>
      </c>
      <c r="K112" s="45">
        <v>42</v>
      </c>
      <c r="L112" s="50" t="s">
        <v>667</v>
      </c>
      <c r="M112" s="48">
        <v>1738</v>
      </c>
      <c r="N112" s="52" t="s">
        <v>668</v>
      </c>
      <c r="O112" s="45">
        <v>11</v>
      </c>
      <c r="P112" s="50" t="s">
        <v>222</v>
      </c>
      <c r="Q112" s="48">
        <v>31</v>
      </c>
      <c r="R112" s="52" t="s">
        <v>669</v>
      </c>
      <c r="S112" s="45">
        <v>5</v>
      </c>
      <c r="T112" s="50" t="s">
        <v>52</v>
      </c>
      <c r="U112" s="48">
        <v>610</v>
      </c>
      <c r="V112" s="52" t="s">
        <v>670</v>
      </c>
    </row>
    <row r="113" spans="1:22" x14ac:dyDescent="0.2">
      <c r="B113" s="40" t="s">
        <v>360</v>
      </c>
      <c r="C113" s="45">
        <v>3</v>
      </c>
      <c r="D113" s="108" t="s">
        <v>253</v>
      </c>
      <c r="E113" s="48">
        <v>3</v>
      </c>
      <c r="F113" s="52" t="s">
        <v>161</v>
      </c>
      <c r="G113" s="45">
        <v>38</v>
      </c>
      <c r="H113" s="50" t="s">
        <v>366</v>
      </c>
      <c r="I113" s="48">
        <v>874</v>
      </c>
      <c r="J113" s="52" t="s">
        <v>375</v>
      </c>
      <c r="K113" s="45">
        <v>48</v>
      </c>
      <c r="L113" s="50" t="s">
        <v>384</v>
      </c>
      <c r="M113" s="48">
        <v>2195</v>
      </c>
      <c r="N113" s="52" t="s">
        <v>536</v>
      </c>
      <c r="O113" s="45">
        <v>10</v>
      </c>
      <c r="P113" s="50" t="s">
        <v>393</v>
      </c>
      <c r="Q113" s="48">
        <v>30</v>
      </c>
      <c r="R113" s="52" t="s">
        <v>399</v>
      </c>
      <c r="S113" s="45">
        <v>5</v>
      </c>
      <c r="T113" s="50" t="s">
        <v>259</v>
      </c>
      <c r="U113" s="48">
        <v>754</v>
      </c>
      <c r="V113" s="52" t="s">
        <v>409</v>
      </c>
    </row>
    <row r="114" spans="1:22" x14ac:dyDescent="0.2">
      <c r="A114" s="109" t="s">
        <v>567</v>
      </c>
      <c r="B114" s="40" t="s">
        <v>50</v>
      </c>
      <c r="C114" s="45">
        <v>3</v>
      </c>
      <c r="D114" s="108" t="s">
        <v>153</v>
      </c>
      <c r="E114" s="48">
        <v>2</v>
      </c>
      <c r="F114" s="52" t="s">
        <v>106</v>
      </c>
      <c r="G114" s="45">
        <v>50</v>
      </c>
      <c r="H114" s="50" t="s">
        <v>154</v>
      </c>
      <c r="I114" s="48">
        <v>830</v>
      </c>
      <c r="J114" s="52" t="s">
        <v>155</v>
      </c>
      <c r="K114" s="45">
        <v>45</v>
      </c>
      <c r="L114" s="50" t="s">
        <v>156</v>
      </c>
      <c r="M114" s="48">
        <v>2208</v>
      </c>
      <c r="N114" s="52" t="s">
        <v>532</v>
      </c>
      <c r="O114" s="45">
        <v>8</v>
      </c>
      <c r="P114" s="50" t="s">
        <v>157</v>
      </c>
      <c r="Q114" s="48">
        <v>30</v>
      </c>
      <c r="R114" s="52" t="s">
        <v>158</v>
      </c>
      <c r="S114" s="45">
        <v>4</v>
      </c>
      <c r="T114" s="50" t="s">
        <v>159</v>
      </c>
      <c r="U114" s="48">
        <v>620</v>
      </c>
      <c r="V114" s="52" t="s">
        <v>160</v>
      </c>
    </row>
    <row r="115" spans="1:22" x14ac:dyDescent="0.2">
      <c r="A115" s="109" t="s">
        <v>565</v>
      </c>
      <c r="B115" s="40" t="s">
        <v>59</v>
      </c>
      <c r="C115" s="45">
        <v>3</v>
      </c>
      <c r="D115" s="108" t="s">
        <v>161</v>
      </c>
      <c r="E115" s="48">
        <v>3</v>
      </c>
      <c r="F115" s="52" t="s">
        <v>161</v>
      </c>
      <c r="G115" s="45">
        <v>43</v>
      </c>
      <c r="H115" s="50" t="s">
        <v>162</v>
      </c>
      <c r="I115" s="48">
        <v>772</v>
      </c>
      <c r="J115" s="52" t="s">
        <v>163</v>
      </c>
      <c r="K115" s="45">
        <v>47</v>
      </c>
      <c r="L115" s="50" t="s">
        <v>164</v>
      </c>
      <c r="M115" s="48">
        <v>3256</v>
      </c>
      <c r="N115" s="52" t="s">
        <v>517</v>
      </c>
      <c r="O115" s="45">
        <v>8</v>
      </c>
      <c r="P115" s="50" t="s">
        <v>165</v>
      </c>
      <c r="Q115" s="48">
        <v>31</v>
      </c>
      <c r="R115" s="52" t="s">
        <v>166</v>
      </c>
      <c r="S115" s="45">
        <v>2</v>
      </c>
      <c r="T115" s="50" t="s">
        <v>123</v>
      </c>
      <c r="U115" s="48">
        <v>615</v>
      </c>
      <c r="V115" s="52" t="s">
        <v>167</v>
      </c>
    </row>
    <row r="116" spans="1:22" x14ac:dyDescent="0.2">
      <c r="B116" s="40" t="s">
        <v>69</v>
      </c>
      <c r="C116" s="45">
        <v>2</v>
      </c>
      <c r="D116" s="108" t="s">
        <v>121</v>
      </c>
      <c r="E116" s="48">
        <v>4</v>
      </c>
      <c r="F116" s="52" t="s">
        <v>71</v>
      </c>
      <c r="G116" s="45">
        <v>51</v>
      </c>
      <c r="H116" s="50" t="s">
        <v>168</v>
      </c>
      <c r="I116" s="48">
        <v>723</v>
      </c>
      <c r="J116" s="52" t="s">
        <v>169</v>
      </c>
      <c r="K116" s="45">
        <v>50</v>
      </c>
      <c r="L116" s="50" t="s">
        <v>170</v>
      </c>
      <c r="M116" s="48">
        <v>3675</v>
      </c>
      <c r="N116" s="52" t="s">
        <v>522</v>
      </c>
      <c r="O116" s="45">
        <v>5</v>
      </c>
      <c r="P116" s="50" t="s">
        <v>171</v>
      </c>
      <c r="Q116" s="48">
        <v>29</v>
      </c>
      <c r="R116" s="52" t="s">
        <v>172</v>
      </c>
      <c r="S116" s="45">
        <v>2</v>
      </c>
      <c r="T116" s="50" t="s">
        <v>121</v>
      </c>
      <c r="U116" s="48">
        <v>581</v>
      </c>
      <c r="V116" s="52" t="s">
        <v>173</v>
      </c>
    </row>
    <row r="117" spans="1:22" ht="12.75" x14ac:dyDescent="0.2">
      <c r="A117" s="117"/>
      <c r="B117" s="40" t="s">
        <v>78</v>
      </c>
      <c r="C117" s="45">
        <v>2</v>
      </c>
      <c r="D117" s="108" t="s">
        <v>121</v>
      </c>
      <c r="E117" s="48">
        <v>13</v>
      </c>
      <c r="F117" s="52" t="s">
        <v>174</v>
      </c>
      <c r="G117" s="45">
        <v>62</v>
      </c>
      <c r="H117" s="50" t="s">
        <v>175</v>
      </c>
      <c r="I117" s="48">
        <v>702</v>
      </c>
      <c r="J117" s="52" t="s">
        <v>176</v>
      </c>
      <c r="K117" s="45">
        <v>72</v>
      </c>
      <c r="L117" s="50" t="s">
        <v>177</v>
      </c>
      <c r="M117" s="48">
        <v>3434</v>
      </c>
      <c r="N117" s="52" t="s">
        <v>557</v>
      </c>
      <c r="O117" s="45">
        <v>8</v>
      </c>
      <c r="P117" s="50" t="s">
        <v>178</v>
      </c>
      <c r="Q117" s="48">
        <v>38</v>
      </c>
      <c r="R117" s="52" t="s">
        <v>179</v>
      </c>
      <c r="S117" s="45">
        <v>1</v>
      </c>
      <c r="T117" s="50" t="s">
        <v>144</v>
      </c>
      <c r="U117" s="48">
        <v>612</v>
      </c>
      <c r="V117" s="52" t="s">
        <v>180</v>
      </c>
    </row>
    <row r="118" spans="1:22" x14ac:dyDescent="0.2">
      <c r="B118" s="40" t="s">
        <v>88</v>
      </c>
      <c r="C118" s="45">
        <v>2</v>
      </c>
      <c r="D118" s="108" t="s">
        <v>181</v>
      </c>
      <c r="E118" s="48">
        <v>13</v>
      </c>
      <c r="F118" s="52" t="s">
        <v>182</v>
      </c>
      <c r="G118" s="45">
        <v>78</v>
      </c>
      <c r="H118" s="50" t="s">
        <v>183</v>
      </c>
      <c r="I118" s="48">
        <v>836</v>
      </c>
      <c r="J118" s="52" t="s">
        <v>184</v>
      </c>
      <c r="K118" s="45">
        <v>80</v>
      </c>
      <c r="L118" s="50" t="s">
        <v>185</v>
      </c>
      <c r="M118" s="48">
        <v>4388</v>
      </c>
      <c r="N118" s="52" t="s">
        <v>556</v>
      </c>
      <c r="O118" s="45">
        <v>10</v>
      </c>
      <c r="P118" s="50" t="s">
        <v>186</v>
      </c>
      <c r="Q118" s="48">
        <v>50</v>
      </c>
      <c r="R118" s="52" t="s">
        <v>187</v>
      </c>
      <c r="S118" s="45">
        <v>1</v>
      </c>
      <c r="T118" s="50" t="s">
        <v>144</v>
      </c>
      <c r="U118" s="48">
        <v>693</v>
      </c>
      <c r="V118" s="52" t="s">
        <v>188</v>
      </c>
    </row>
    <row r="119" spans="1:22" s="90" customFormat="1" x14ac:dyDescent="0.2">
      <c r="A119" s="39"/>
      <c r="B119" s="40" t="s">
        <v>97</v>
      </c>
      <c r="C119" s="45">
        <v>1</v>
      </c>
      <c r="D119" s="108" t="s">
        <v>189</v>
      </c>
      <c r="E119" s="48">
        <v>13</v>
      </c>
      <c r="F119" s="52" t="s">
        <v>190</v>
      </c>
      <c r="G119" s="45">
        <v>110</v>
      </c>
      <c r="H119" s="50" t="s">
        <v>191</v>
      </c>
      <c r="I119" s="48">
        <v>845</v>
      </c>
      <c r="J119" s="52" t="s">
        <v>192</v>
      </c>
      <c r="K119" s="45">
        <v>75</v>
      </c>
      <c r="L119" s="50" t="s">
        <v>193</v>
      </c>
      <c r="M119" s="48">
        <v>4196</v>
      </c>
      <c r="N119" s="52" t="s">
        <v>555</v>
      </c>
      <c r="O119" s="45">
        <v>10</v>
      </c>
      <c r="P119" s="50" t="s">
        <v>194</v>
      </c>
      <c r="Q119" s="48">
        <v>57</v>
      </c>
      <c r="R119" s="52" t="s">
        <v>195</v>
      </c>
      <c r="S119" s="45">
        <v>1</v>
      </c>
      <c r="T119" s="50" t="s">
        <v>136</v>
      </c>
      <c r="U119" s="48">
        <v>663</v>
      </c>
      <c r="V119" s="52" t="s">
        <v>196</v>
      </c>
    </row>
    <row r="120" spans="1:22" s="90" customFormat="1" x14ac:dyDescent="0.2">
      <c r="A120" s="41"/>
      <c r="B120" s="42" t="s">
        <v>573</v>
      </c>
      <c r="C120" s="46">
        <v>0</v>
      </c>
      <c r="D120" s="115" t="s">
        <v>136</v>
      </c>
      <c r="E120" s="49">
        <v>15</v>
      </c>
      <c r="F120" s="53" t="s">
        <v>590</v>
      </c>
      <c r="G120" s="46">
        <v>135</v>
      </c>
      <c r="H120" s="51" t="s">
        <v>591</v>
      </c>
      <c r="I120" s="49">
        <v>1054</v>
      </c>
      <c r="J120" s="53" t="s">
        <v>592</v>
      </c>
      <c r="K120" s="46">
        <v>144</v>
      </c>
      <c r="L120" s="51" t="s">
        <v>593</v>
      </c>
      <c r="M120" s="49">
        <v>4012</v>
      </c>
      <c r="N120" s="53" t="s">
        <v>594</v>
      </c>
      <c r="O120" s="46">
        <v>5</v>
      </c>
      <c r="P120" s="51" t="s">
        <v>595</v>
      </c>
      <c r="Q120" s="49">
        <v>74</v>
      </c>
      <c r="R120" s="53" t="s">
        <v>596</v>
      </c>
      <c r="S120" s="46">
        <v>1</v>
      </c>
      <c r="T120" s="51" t="s">
        <v>621</v>
      </c>
      <c r="U120" s="49">
        <v>778</v>
      </c>
      <c r="V120" s="53" t="s">
        <v>597</v>
      </c>
    </row>
    <row r="121" spans="1:22" s="90" customFormat="1" x14ac:dyDescent="0.2">
      <c r="A121" s="47" t="s">
        <v>568</v>
      </c>
      <c r="B121" s="40"/>
      <c r="C121" s="45"/>
      <c r="D121" s="108"/>
      <c r="E121" s="45"/>
      <c r="F121" s="50"/>
      <c r="G121" s="45"/>
      <c r="H121" s="50"/>
      <c r="I121" s="45"/>
      <c r="J121" s="50"/>
      <c r="K121" s="45"/>
      <c r="L121" s="50"/>
      <c r="M121" s="45"/>
      <c r="N121" s="50"/>
      <c r="O121" s="45"/>
      <c r="P121" s="50"/>
      <c r="Q121" s="45"/>
      <c r="R121" s="50"/>
      <c r="S121" s="45"/>
      <c r="T121" s="50"/>
      <c r="U121" s="45"/>
      <c r="V121" s="50"/>
    </row>
    <row r="122" spans="1:22" s="90" customFormat="1" ht="12.75" x14ac:dyDescent="0.2">
      <c r="A122" s="103" t="s">
        <v>1144</v>
      </c>
      <c r="C122" s="148">
        <v>17</v>
      </c>
      <c r="D122" s="149"/>
      <c r="E122" s="148">
        <v>15</v>
      </c>
      <c r="F122" s="149"/>
      <c r="G122" s="148">
        <v>486</v>
      </c>
      <c r="H122" s="149"/>
      <c r="I122" s="148">
        <v>608</v>
      </c>
      <c r="J122" s="149"/>
      <c r="K122" s="148">
        <v>121</v>
      </c>
      <c r="L122" s="149"/>
      <c r="M122" s="148">
        <v>7000</v>
      </c>
      <c r="N122" s="149"/>
      <c r="O122" s="148">
        <v>30</v>
      </c>
      <c r="P122" s="149"/>
      <c r="Q122" s="148">
        <v>170</v>
      </c>
      <c r="R122" s="149"/>
      <c r="S122" s="148">
        <v>15</v>
      </c>
      <c r="T122" s="149"/>
      <c r="U122" s="148">
        <v>1135</v>
      </c>
      <c r="V122" s="149"/>
    </row>
    <row r="123" spans="1:22" s="90" customFormat="1" x14ac:dyDescent="0.2">
      <c r="A123" s="103"/>
      <c r="B123" s="104" t="s">
        <v>1943</v>
      </c>
      <c r="C123" s="40" t="s">
        <v>1588</v>
      </c>
      <c r="D123" s="132" t="s">
        <v>1911</v>
      </c>
      <c r="E123" s="48">
        <v>3</v>
      </c>
      <c r="F123" s="52" t="s">
        <v>161</v>
      </c>
      <c r="G123" s="40">
        <v>42</v>
      </c>
      <c r="H123" s="132" t="s">
        <v>991</v>
      </c>
      <c r="I123" s="48">
        <v>401</v>
      </c>
      <c r="J123" s="52" t="s">
        <v>1989</v>
      </c>
      <c r="K123" s="40">
        <v>14</v>
      </c>
      <c r="L123" s="132" t="s">
        <v>1388</v>
      </c>
      <c r="M123" s="48" t="s">
        <v>1894</v>
      </c>
      <c r="N123" s="52" t="s">
        <v>1926</v>
      </c>
      <c r="O123" s="40"/>
      <c r="P123" s="132"/>
      <c r="Q123" s="48">
        <v>30</v>
      </c>
      <c r="R123" s="52" t="s">
        <v>2008</v>
      </c>
      <c r="S123" s="40" t="s">
        <v>1588</v>
      </c>
      <c r="T123" s="132" t="s">
        <v>1852</v>
      </c>
      <c r="U123" s="48">
        <v>526</v>
      </c>
      <c r="V123" s="52" t="s">
        <v>2015</v>
      </c>
    </row>
    <row r="124" spans="1:22" s="90" customFormat="1" x14ac:dyDescent="0.2">
      <c r="A124" s="103"/>
      <c r="B124" s="104" t="s">
        <v>1942</v>
      </c>
      <c r="C124" s="40" t="s">
        <v>1588</v>
      </c>
      <c r="D124" s="132" t="s">
        <v>1852</v>
      </c>
      <c r="E124" s="48" t="s">
        <v>1540</v>
      </c>
      <c r="F124" s="52" t="s">
        <v>1944</v>
      </c>
      <c r="G124" s="40">
        <v>43</v>
      </c>
      <c r="H124" s="132" t="s">
        <v>1948</v>
      </c>
      <c r="I124" s="48">
        <v>406</v>
      </c>
      <c r="J124" s="52" t="s">
        <v>1953</v>
      </c>
      <c r="K124" s="40">
        <v>15</v>
      </c>
      <c r="L124" s="132" t="s">
        <v>1157</v>
      </c>
      <c r="M124" s="48" t="s">
        <v>1898</v>
      </c>
      <c r="N124" s="52" t="s">
        <v>1964</v>
      </c>
      <c r="O124" s="40"/>
      <c r="P124" s="132"/>
      <c r="Q124" s="48">
        <v>28</v>
      </c>
      <c r="R124" s="52" t="s">
        <v>1223</v>
      </c>
      <c r="S124" s="40" t="s">
        <v>1588</v>
      </c>
      <c r="T124" s="132" t="s">
        <v>1911</v>
      </c>
      <c r="U124" s="48">
        <v>481</v>
      </c>
      <c r="V124" s="52" t="s">
        <v>1976</v>
      </c>
    </row>
    <row r="125" spans="1:22" s="90" customFormat="1" x14ac:dyDescent="0.2">
      <c r="A125" s="103"/>
      <c r="B125" s="104" t="s">
        <v>1899</v>
      </c>
      <c r="C125" s="40" t="s">
        <v>1588</v>
      </c>
      <c r="D125" s="132" t="s">
        <v>1867</v>
      </c>
      <c r="E125" s="48">
        <v>2</v>
      </c>
      <c r="F125" s="119" t="s">
        <v>217</v>
      </c>
      <c r="G125" s="40">
        <v>44</v>
      </c>
      <c r="H125" s="43" t="s">
        <v>1915</v>
      </c>
      <c r="I125" s="48">
        <v>397</v>
      </c>
      <c r="J125" s="52" t="s">
        <v>1916</v>
      </c>
      <c r="K125" s="40">
        <v>14</v>
      </c>
      <c r="L125" s="43" t="s">
        <v>56</v>
      </c>
      <c r="M125" s="48" t="s">
        <v>1898</v>
      </c>
      <c r="N125" s="52" t="s">
        <v>1917</v>
      </c>
      <c r="O125" s="40"/>
      <c r="P125" s="43"/>
      <c r="Q125" s="48">
        <v>26</v>
      </c>
      <c r="R125" s="52" t="s">
        <v>1918</v>
      </c>
      <c r="S125" s="40" t="s">
        <v>1588</v>
      </c>
      <c r="T125" s="43" t="s">
        <v>1852</v>
      </c>
      <c r="U125" s="48">
        <v>470</v>
      </c>
      <c r="V125" s="52" t="s">
        <v>1919</v>
      </c>
    </row>
    <row r="126" spans="1:22" s="90" customFormat="1" x14ac:dyDescent="0.2">
      <c r="A126" s="103"/>
      <c r="B126" s="104" t="s">
        <v>1843</v>
      </c>
      <c r="C126" s="40" t="s">
        <v>1435</v>
      </c>
      <c r="D126" s="132" t="s">
        <v>1872</v>
      </c>
      <c r="E126" s="48">
        <v>3</v>
      </c>
      <c r="F126" s="52" t="s">
        <v>240</v>
      </c>
      <c r="G126" s="40">
        <v>46</v>
      </c>
      <c r="H126" s="43" t="s">
        <v>1873</v>
      </c>
      <c r="I126" s="48">
        <v>459</v>
      </c>
      <c r="J126" s="52" t="s">
        <v>1874</v>
      </c>
      <c r="K126" s="40">
        <v>21</v>
      </c>
      <c r="L126" s="43" t="s">
        <v>1875</v>
      </c>
      <c r="M126" s="48" t="s">
        <v>1846</v>
      </c>
      <c r="N126" s="52" t="s">
        <v>1876</v>
      </c>
      <c r="O126" s="40"/>
      <c r="P126" s="43"/>
      <c r="Q126" s="48">
        <v>29</v>
      </c>
      <c r="R126" s="52" t="s">
        <v>1108</v>
      </c>
      <c r="S126" s="40" t="s">
        <v>1588</v>
      </c>
      <c r="T126" s="43" t="s">
        <v>1852</v>
      </c>
      <c r="U126" s="48">
        <v>591</v>
      </c>
      <c r="V126" s="52" t="s">
        <v>1877</v>
      </c>
    </row>
    <row r="127" spans="1:22" s="90" customFormat="1" x14ac:dyDescent="0.2">
      <c r="A127" s="103"/>
      <c r="B127" s="104" t="s">
        <v>1795</v>
      </c>
      <c r="C127" s="40" t="s">
        <v>1432</v>
      </c>
      <c r="D127" s="132" t="s">
        <v>1796</v>
      </c>
      <c r="E127" s="105">
        <v>2.4</v>
      </c>
      <c r="F127" s="52" t="s">
        <v>1800</v>
      </c>
      <c r="G127" s="40">
        <v>46</v>
      </c>
      <c r="H127" s="43" t="s">
        <v>1807</v>
      </c>
      <c r="I127" s="48">
        <v>488</v>
      </c>
      <c r="J127" s="52" t="s">
        <v>1813</v>
      </c>
      <c r="K127" s="40">
        <v>19</v>
      </c>
      <c r="L127" s="43" t="s">
        <v>888</v>
      </c>
      <c r="M127" s="48" t="s">
        <v>1839</v>
      </c>
      <c r="N127" s="52" t="s">
        <v>1822</v>
      </c>
      <c r="O127" s="40"/>
      <c r="P127" s="43"/>
      <c r="Q127" s="48">
        <v>33</v>
      </c>
      <c r="R127" s="52" t="s">
        <v>1828</v>
      </c>
      <c r="S127" s="40" t="s">
        <v>1372</v>
      </c>
      <c r="T127" s="43" t="s">
        <v>1382</v>
      </c>
      <c r="U127" s="48">
        <v>552</v>
      </c>
      <c r="V127" s="52" t="s">
        <v>1835</v>
      </c>
    </row>
    <row r="128" spans="1:22" s="90" customFormat="1" x14ac:dyDescent="0.2">
      <c r="A128" s="103"/>
      <c r="B128" s="104" t="s">
        <v>1749</v>
      </c>
      <c r="C128" s="40" t="s">
        <v>1372</v>
      </c>
      <c r="D128" s="132" t="s">
        <v>1464</v>
      </c>
      <c r="E128" s="48">
        <v>3</v>
      </c>
      <c r="F128" s="52" t="s">
        <v>161</v>
      </c>
      <c r="G128" s="40">
        <v>43</v>
      </c>
      <c r="H128" s="43" t="s">
        <v>1753</v>
      </c>
      <c r="I128" s="48">
        <v>427</v>
      </c>
      <c r="J128" s="52" t="s">
        <v>1759</v>
      </c>
      <c r="K128" s="40">
        <v>19</v>
      </c>
      <c r="L128" s="43" t="s">
        <v>888</v>
      </c>
      <c r="M128" s="48" t="s">
        <v>1790</v>
      </c>
      <c r="N128" s="52" t="s">
        <v>1771</v>
      </c>
      <c r="O128" s="40"/>
      <c r="P128" s="43"/>
      <c r="Q128" s="48">
        <v>37</v>
      </c>
      <c r="R128" s="52" t="s">
        <v>1512</v>
      </c>
      <c r="S128" s="40" t="s">
        <v>1372</v>
      </c>
      <c r="T128" s="43" t="s">
        <v>1390</v>
      </c>
      <c r="U128" s="48">
        <v>506</v>
      </c>
      <c r="V128" s="52" t="s">
        <v>1782</v>
      </c>
    </row>
    <row r="129" spans="1:22" s="90" customFormat="1" x14ac:dyDescent="0.2">
      <c r="A129" s="103"/>
      <c r="B129" s="104" t="s">
        <v>1697</v>
      </c>
      <c r="C129" s="40" t="s">
        <v>1372</v>
      </c>
      <c r="D129" s="39" t="s">
        <v>1706</v>
      </c>
      <c r="E129" s="118">
        <v>11</v>
      </c>
      <c r="F129" s="119" t="s">
        <v>1722</v>
      </c>
      <c r="G129" s="40">
        <v>55</v>
      </c>
      <c r="H129" s="43" t="s">
        <v>1723</v>
      </c>
      <c r="I129" s="118">
        <v>411</v>
      </c>
      <c r="J129" s="119" t="s">
        <v>1724</v>
      </c>
      <c r="K129" s="40">
        <v>18</v>
      </c>
      <c r="L129" s="43" t="s">
        <v>258</v>
      </c>
      <c r="M129" s="118" t="s">
        <v>1696</v>
      </c>
      <c r="N129" s="119" t="s">
        <v>1725</v>
      </c>
      <c r="O129" s="40">
        <v>11</v>
      </c>
      <c r="P129" s="43" t="s">
        <v>236</v>
      </c>
      <c r="Q129" s="118">
        <v>45</v>
      </c>
      <c r="R129" s="119" t="s">
        <v>1726</v>
      </c>
      <c r="S129" s="40" t="s">
        <v>1372</v>
      </c>
      <c r="T129" s="43" t="s">
        <v>1706</v>
      </c>
      <c r="U129" s="118">
        <v>485</v>
      </c>
      <c r="V129" s="119" t="s">
        <v>1727</v>
      </c>
    </row>
    <row r="130" spans="1:22" s="90" customFormat="1" x14ac:dyDescent="0.2">
      <c r="A130" s="103"/>
      <c r="B130" s="104" t="s">
        <v>1635</v>
      </c>
      <c r="C130" s="40" t="s">
        <v>1372</v>
      </c>
      <c r="D130" s="39" t="s">
        <v>1382</v>
      </c>
      <c r="E130" s="118">
        <v>4</v>
      </c>
      <c r="F130" s="119" t="s">
        <v>332</v>
      </c>
      <c r="G130" s="40">
        <v>51</v>
      </c>
      <c r="H130" s="43" t="s">
        <v>1655</v>
      </c>
      <c r="I130" s="118">
        <v>421</v>
      </c>
      <c r="J130" s="119" t="s">
        <v>1656</v>
      </c>
      <c r="K130" s="40">
        <v>17</v>
      </c>
      <c r="L130" s="43" t="s">
        <v>832</v>
      </c>
      <c r="M130" s="118" t="s">
        <v>1674</v>
      </c>
      <c r="N130" s="119" t="s">
        <v>1657</v>
      </c>
      <c r="O130" s="40">
        <v>7</v>
      </c>
      <c r="P130" s="43" t="s">
        <v>325</v>
      </c>
      <c r="Q130" s="118">
        <v>37</v>
      </c>
      <c r="R130" s="119" t="s">
        <v>1323</v>
      </c>
      <c r="S130" s="40" t="s">
        <v>1372</v>
      </c>
      <c r="T130" s="43" t="s">
        <v>1382</v>
      </c>
      <c r="U130" s="118">
        <v>435</v>
      </c>
      <c r="V130" s="119" t="s">
        <v>1658</v>
      </c>
    </row>
    <row r="131" spans="1:22" s="90" customFormat="1" x14ac:dyDescent="0.2">
      <c r="A131" s="103"/>
      <c r="B131" s="104" t="s">
        <v>1591</v>
      </c>
      <c r="C131" s="40" t="s">
        <v>1372</v>
      </c>
      <c r="D131" s="39" t="s">
        <v>1382</v>
      </c>
      <c r="E131" s="118">
        <v>3</v>
      </c>
      <c r="F131" s="119" t="s">
        <v>240</v>
      </c>
      <c r="G131" s="40">
        <v>45</v>
      </c>
      <c r="H131" s="43" t="s">
        <v>1609</v>
      </c>
      <c r="I131" s="118">
        <v>398</v>
      </c>
      <c r="J131" s="119" t="s">
        <v>1610</v>
      </c>
      <c r="K131" s="40">
        <v>17</v>
      </c>
      <c r="L131" s="43" t="s">
        <v>828</v>
      </c>
      <c r="M131" s="118">
        <v>614</v>
      </c>
      <c r="N131" s="119" t="s">
        <v>1611</v>
      </c>
      <c r="O131" s="40">
        <v>8</v>
      </c>
      <c r="P131" s="43" t="s">
        <v>165</v>
      </c>
      <c r="Q131" s="118">
        <v>30</v>
      </c>
      <c r="R131" s="119" t="s">
        <v>1612</v>
      </c>
      <c r="S131" s="40" t="s">
        <v>1372</v>
      </c>
      <c r="T131" s="43" t="s">
        <v>1382</v>
      </c>
      <c r="U131" s="118">
        <v>411</v>
      </c>
      <c r="V131" s="119" t="s">
        <v>1613</v>
      </c>
    </row>
    <row r="132" spans="1:22" s="90" customFormat="1" x14ac:dyDescent="0.2">
      <c r="A132" s="103"/>
      <c r="B132" s="104" t="s">
        <v>1544</v>
      </c>
      <c r="C132" s="40" t="s">
        <v>1372</v>
      </c>
      <c r="D132" s="39" t="s">
        <v>1382</v>
      </c>
      <c r="E132" s="118">
        <v>2</v>
      </c>
      <c r="F132" s="119" t="s">
        <v>189</v>
      </c>
      <c r="G132" s="40">
        <v>48</v>
      </c>
      <c r="H132" s="43" t="s">
        <v>1052</v>
      </c>
      <c r="I132" s="118">
        <v>422</v>
      </c>
      <c r="J132" s="119" t="s">
        <v>1555</v>
      </c>
      <c r="K132" s="40">
        <v>16</v>
      </c>
      <c r="L132" s="43" t="s">
        <v>1325</v>
      </c>
      <c r="M132" s="118" t="s">
        <v>1543</v>
      </c>
      <c r="N132" s="119" t="s">
        <v>1568</v>
      </c>
      <c r="O132" s="40">
        <v>8</v>
      </c>
      <c r="P132" s="43" t="s">
        <v>420</v>
      </c>
      <c r="Q132" s="118">
        <v>26</v>
      </c>
      <c r="R132" s="119" t="s">
        <v>1577</v>
      </c>
      <c r="S132" s="40" t="s">
        <v>1372</v>
      </c>
      <c r="T132" s="43" t="s">
        <v>1377</v>
      </c>
      <c r="U132" s="118">
        <v>429</v>
      </c>
      <c r="V132" s="119" t="s">
        <v>1583</v>
      </c>
    </row>
    <row r="133" spans="1:22" s="90" customFormat="1" x14ac:dyDescent="0.2">
      <c r="A133" s="103"/>
      <c r="B133" s="106" t="s">
        <v>1498</v>
      </c>
      <c r="C133" s="40" t="s">
        <v>1372</v>
      </c>
      <c r="D133" s="39" t="s">
        <v>1382</v>
      </c>
      <c r="E133" s="118">
        <v>3</v>
      </c>
      <c r="F133" s="119" t="s">
        <v>1517</v>
      </c>
      <c r="G133" s="40">
        <v>46</v>
      </c>
      <c r="H133" s="43" t="s">
        <v>1110</v>
      </c>
      <c r="I133" s="118">
        <v>422</v>
      </c>
      <c r="J133" s="119" t="s">
        <v>1518</v>
      </c>
      <c r="K133" s="40" t="s">
        <v>1495</v>
      </c>
      <c r="L133" s="43" t="s">
        <v>1519</v>
      </c>
      <c r="M133" s="118">
        <v>472</v>
      </c>
      <c r="N133" s="119" t="s">
        <v>1520</v>
      </c>
      <c r="O133" s="40">
        <v>8</v>
      </c>
      <c r="P133" s="43" t="s">
        <v>222</v>
      </c>
      <c r="Q133" s="118">
        <v>30</v>
      </c>
      <c r="R133" s="119" t="s">
        <v>1521</v>
      </c>
      <c r="S133" s="40" t="s">
        <v>1372</v>
      </c>
      <c r="T133" s="43" t="s">
        <v>1382</v>
      </c>
      <c r="U133" s="118">
        <v>428</v>
      </c>
      <c r="V133" s="119" t="s">
        <v>1522</v>
      </c>
    </row>
    <row r="134" spans="1:22" s="104" customFormat="1" x14ac:dyDescent="0.2">
      <c r="A134" s="103"/>
      <c r="B134" s="106" t="s">
        <v>1439</v>
      </c>
      <c r="C134" s="40" t="s">
        <v>1372</v>
      </c>
      <c r="D134" s="39" t="s">
        <v>1382</v>
      </c>
      <c r="E134" s="118">
        <v>1</v>
      </c>
      <c r="F134" s="119" t="s">
        <v>181</v>
      </c>
      <c r="G134" s="40">
        <v>51</v>
      </c>
      <c r="H134" s="43" t="s">
        <v>1491</v>
      </c>
      <c r="I134" s="118">
        <v>453</v>
      </c>
      <c r="J134" s="119" t="s">
        <v>1492</v>
      </c>
      <c r="K134" s="40">
        <v>20</v>
      </c>
      <c r="L134" s="43" t="s">
        <v>138</v>
      </c>
      <c r="M134" s="118">
        <v>634</v>
      </c>
      <c r="N134" s="119" t="s">
        <v>1459</v>
      </c>
      <c r="O134" s="40">
        <v>8</v>
      </c>
      <c r="P134" s="43" t="s">
        <v>165</v>
      </c>
      <c r="Q134" s="118">
        <v>29</v>
      </c>
      <c r="R134" s="119" t="s">
        <v>1225</v>
      </c>
      <c r="S134" s="40" t="s">
        <v>1372</v>
      </c>
      <c r="T134" s="43" t="s">
        <v>1382</v>
      </c>
      <c r="U134" s="118">
        <v>545</v>
      </c>
      <c r="V134" s="119" t="s">
        <v>1460</v>
      </c>
    </row>
    <row r="135" spans="1:22" s="104" customFormat="1" x14ac:dyDescent="0.2">
      <c r="A135" s="103"/>
      <c r="B135" s="106" t="s">
        <v>1376</v>
      </c>
      <c r="C135" s="40">
        <v>11</v>
      </c>
      <c r="D135" s="39" t="s">
        <v>1305</v>
      </c>
      <c r="E135" s="118">
        <v>2</v>
      </c>
      <c r="F135" s="119" t="s">
        <v>217</v>
      </c>
      <c r="G135" s="40">
        <v>46</v>
      </c>
      <c r="H135" s="43" t="s">
        <v>1036</v>
      </c>
      <c r="I135" s="118">
        <v>511</v>
      </c>
      <c r="J135" s="119" t="s">
        <v>1398</v>
      </c>
      <c r="K135" s="40">
        <v>21</v>
      </c>
      <c r="L135" s="43" t="s">
        <v>1399</v>
      </c>
      <c r="M135" s="118">
        <v>565</v>
      </c>
      <c r="N135" s="119" t="s">
        <v>1400</v>
      </c>
      <c r="O135" s="40">
        <v>10</v>
      </c>
      <c r="P135" s="43" t="s">
        <v>236</v>
      </c>
      <c r="Q135" s="118">
        <v>32</v>
      </c>
      <c r="R135" s="119" t="s">
        <v>1401</v>
      </c>
      <c r="S135" s="40" t="s">
        <v>1372</v>
      </c>
      <c r="T135" s="43" t="s">
        <v>1382</v>
      </c>
      <c r="U135" s="118">
        <v>593</v>
      </c>
      <c r="V135" s="119" t="s">
        <v>1402</v>
      </c>
    </row>
    <row r="136" spans="1:22" x14ac:dyDescent="0.2">
      <c r="A136" s="103"/>
      <c r="B136" s="106" t="s">
        <v>1314</v>
      </c>
      <c r="C136" s="40">
        <v>11</v>
      </c>
      <c r="D136" s="39" t="s">
        <v>1162</v>
      </c>
      <c r="E136" s="118">
        <v>3</v>
      </c>
      <c r="F136" s="119" t="s">
        <v>259</v>
      </c>
      <c r="G136" s="40">
        <v>53</v>
      </c>
      <c r="H136" s="43" t="s">
        <v>1334</v>
      </c>
      <c r="I136" s="118">
        <v>510</v>
      </c>
      <c r="J136" s="119" t="s">
        <v>1335</v>
      </c>
      <c r="K136" s="40">
        <v>26</v>
      </c>
      <c r="L136" s="43" t="s">
        <v>1336</v>
      </c>
      <c r="M136" s="118">
        <v>554</v>
      </c>
      <c r="N136" s="119" t="s">
        <v>1337</v>
      </c>
      <c r="O136" s="40">
        <v>9</v>
      </c>
      <c r="P136" s="43" t="s">
        <v>1338</v>
      </c>
      <c r="Q136" s="118">
        <v>41</v>
      </c>
      <c r="R136" s="119" t="s">
        <v>1339</v>
      </c>
      <c r="S136" s="40">
        <v>0</v>
      </c>
      <c r="T136" s="43" t="s">
        <v>144</v>
      </c>
      <c r="U136" s="118">
        <v>774</v>
      </c>
      <c r="V136" s="119" t="s">
        <v>1340</v>
      </c>
    </row>
    <row r="137" spans="1:22" x14ac:dyDescent="0.2">
      <c r="A137" s="103"/>
      <c r="B137" s="106" t="s">
        <v>1259</v>
      </c>
      <c r="C137" s="40">
        <v>11</v>
      </c>
      <c r="D137" s="39" t="s">
        <v>1280</v>
      </c>
      <c r="E137" s="118">
        <v>3</v>
      </c>
      <c r="F137" s="119" t="s">
        <v>253</v>
      </c>
      <c r="G137" s="40">
        <v>53</v>
      </c>
      <c r="H137" s="43" t="s">
        <v>1281</v>
      </c>
      <c r="I137" s="118">
        <v>523</v>
      </c>
      <c r="J137" s="119" t="s">
        <v>1282</v>
      </c>
      <c r="K137" s="40">
        <v>26</v>
      </c>
      <c r="L137" s="43" t="s">
        <v>1283</v>
      </c>
      <c r="M137" s="118">
        <v>701</v>
      </c>
      <c r="N137" s="119" t="s">
        <v>1284</v>
      </c>
      <c r="O137" s="40">
        <v>11</v>
      </c>
      <c r="P137" s="43" t="s">
        <v>897</v>
      </c>
      <c r="Q137" s="118">
        <v>38</v>
      </c>
      <c r="R137" s="119" t="s">
        <v>1285</v>
      </c>
      <c r="S137" s="40">
        <v>1</v>
      </c>
      <c r="T137" s="43" t="s">
        <v>106</v>
      </c>
      <c r="U137" s="118">
        <v>629</v>
      </c>
      <c r="V137" s="119" t="s">
        <v>1286</v>
      </c>
    </row>
    <row r="138" spans="1:22" x14ac:dyDescent="0.2">
      <c r="A138" s="43"/>
      <c r="B138" s="106" t="s">
        <v>1202</v>
      </c>
      <c r="C138" s="40">
        <v>11</v>
      </c>
      <c r="D138" s="39" t="s">
        <v>1220</v>
      </c>
      <c r="E138" s="118">
        <v>2</v>
      </c>
      <c r="F138" s="119" t="s">
        <v>203</v>
      </c>
      <c r="G138" s="40">
        <v>68</v>
      </c>
      <c r="H138" s="43" t="s">
        <v>1221</v>
      </c>
      <c r="I138" s="118">
        <v>474</v>
      </c>
      <c r="J138" s="119" t="s">
        <v>1222</v>
      </c>
      <c r="K138" s="40">
        <v>29</v>
      </c>
      <c r="L138" s="43" t="s">
        <v>1223</v>
      </c>
      <c r="M138" s="118">
        <v>696</v>
      </c>
      <c r="N138" s="119" t="s">
        <v>1224</v>
      </c>
      <c r="O138" s="40">
        <v>9</v>
      </c>
      <c r="P138" s="43" t="s">
        <v>67</v>
      </c>
      <c r="Q138" s="118">
        <v>28</v>
      </c>
      <c r="R138" s="119" t="s">
        <v>1225</v>
      </c>
      <c r="S138" s="40">
        <v>1</v>
      </c>
      <c r="T138" s="43" t="s">
        <v>106</v>
      </c>
      <c r="U138" s="118">
        <v>691</v>
      </c>
      <c r="V138" s="119" t="s">
        <v>1257</v>
      </c>
    </row>
    <row r="139" spans="1:22" x14ac:dyDescent="0.2">
      <c r="A139" s="43"/>
      <c r="B139" s="106" t="s">
        <v>1143</v>
      </c>
      <c r="C139" s="40">
        <v>7</v>
      </c>
      <c r="D139" s="39" t="s">
        <v>316</v>
      </c>
      <c r="E139" s="48">
        <v>3</v>
      </c>
      <c r="F139" s="52" t="s">
        <v>153</v>
      </c>
      <c r="G139" s="40">
        <v>114</v>
      </c>
      <c r="H139" s="43" t="s">
        <v>1163</v>
      </c>
      <c r="I139" s="48">
        <v>508</v>
      </c>
      <c r="J139" s="52" t="s">
        <v>1196</v>
      </c>
      <c r="K139" s="40">
        <v>29</v>
      </c>
      <c r="L139" s="43" t="s">
        <v>1164</v>
      </c>
      <c r="M139" s="48">
        <v>628</v>
      </c>
      <c r="N139" s="52" t="s">
        <v>1197</v>
      </c>
      <c r="O139" s="40">
        <v>10</v>
      </c>
      <c r="P139" s="43" t="s">
        <v>306</v>
      </c>
      <c r="Q139" s="48">
        <v>55</v>
      </c>
      <c r="R139" s="52" t="s">
        <v>1158</v>
      </c>
      <c r="S139" s="40">
        <v>3</v>
      </c>
      <c r="T139" s="43" t="s">
        <v>104</v>
      </c>
      <c r="U139" s="48">
        <v>713</v>
      </c>
      <c r="V139" s="52" t="s">
        <v>1198</v>
      </c>
    </row>
    <row r="140" spans="1:22" s="90" customFormat="1" x14ac:dyDescent="0.2">
      <c r="A140" s="39"/>
      <c r="B140" s="40"/>
      <c r="C140" s="40"/>
      <c r="D140" s="39"/>
      <c r="E140" s="40"/>
      <c r="F140" s="43"/>
      <c r="G140" s="40"/>
      <c r="H140" s="43"/>
      <c r="I140" s="40"/>
      <c r="J140" s="43"/>
      <c r="K140" s="40"/>
      <c r="L140" s="43"/>
      <c r="M140" s="44"/>
      <c r="N140" s="43"/>
      <c r="O140" s="40"/>
      <c r="P140" s="43"/>
      <c r="Q140" s="40"/>
      <c r="R140" s="43"/>
      <c r="S140" s="40"/>
      <c r="T140" s="43"/>
      <c r="U140" s="40"/>
      <c r="V140" s="43"/>
    </row>
    <row r="141" spans="1:22" x14ac:dyDescent="0.2">
      <c r="A141" s="103" t="s">
        <v>1145</v>
      </c>
      <c r="C141" s="147">
        <v>17</v>
      </c>
      <c r="D141" s="147"/>
      <c r="E141" s="147">
        <v>15</v>
      </c>
      <c r="F141" s="147"/>
      <c r="G141" s="147">
        <v>486</v>
      </c>
      <c r="H141" s="147"/>
      <c r="I141" s="147">
        <v>608</v>
      </c>
      <c r="J141" s="147"/>
      <c r="K141" s="147">
        <v>121</v>
      </c>
      <c r="L141" s="147"/>
      <c r="M141" s="147">
        <v>7000</v>
      </c>
      <c r="N141" s="147"/>
      <c r="O141" s="147">
        <v>30</v>
      </c>
      <c r="P141" s="147"/>
      <c r="Q141" s="147">
        <v>170</v>
      </c>
      <c r="R141" s="147"/>
      <c r="S141" s="147">
        <v>15</v>
      </c>
      <c r="T141" s="147"/>
      <c r="U141" s="147">
        <v>1135</v>
      </c>
      <c r="V141" s="147"/>
    </row>
    <row r="142" spans="1:22" s="90" customFormat="1" x14ac:dyDescent="0.2">
      <c r="A142" s="103"/>
      <c r="B142" s="106" t="s">
        <v>1086</v>
      </c>
      <c r="C142" s="45">
        <v>5</v>
      </c>
      <c r="D142" s="108" t="s">
        <v>713</v>
      </c>
      <c r="E142" s="48">
        <v>3</v>
      </c>
      <c r="F142" s="52" t="s">
        <v>203</v>
      </c>
      <c r="G142" s="45">
        <v>104</v>
      </c>
      <c r="H142" s="50" t="s">
        <v>1106</v>
      </c>
      <c r="I142" s="48">
        <v>498</v>
      </c>
      <c r="J142" s="52" t="s">
        <v>1107</v>
      </c>
      <c r="K142" s="45">
        <v>30</v>
      </c>
      <c r="L142" s="50" t="s">
        <v>1108</v>
      </c>
      <c r="M142" s="48">
        <v>764</v>
      </c>
      <c r="N142" s="52" t="s">
        <v>1109</v>
      </c>
      <c r="O142" s="45">
        <v>10</v>
      </c>
      <c r="P142" s="50" t="s">
        <v>178</v>
      </c>
      <c r="Q142" s="48">
        <v>42</v>
      </c>
      <c r="R142" s="52" t="s">
        <v>1110</v>
      </c>
      <c r="S142" s="45">
        <v>3</v>
      </c>
      <c r="T142" s="50" t="s">
        <v>159</v>
      </c>
      <c r="U142" s="48">
        <v>693</v>
      </c>
      <c r="V142" s="52" t="s">
        <v>1111</v>
      </c>
    </row>
    <row r="143" spans="1:22" x14ac:dyDescent="0.2">
      <c r="A143" s="103"/>
      <c r="B143" s="106" t="s">
        <v>1027</v>
      </c>
      <c r="C143" s="45">
        <v>6</v>
      </c>
      <c r="D143" s="108" t="s">
        <v>362</v>
      </c>
      <c r="E143" s="48">
        <v>2</v>
      </c>
      <c r="F143" s="52" t="s">
        <v>121</v>
      </c>
      <c r="G143" s="45">
        <v>102</v>
      </c>
      <c r="H143" s="50" t="s">
        <v>1047</v>
      </c>
      <c r="I143" s="48">
        <v>527</v>
      </c>
      <c r="J143" s="52" t="s">
        <v>1048</v>
      </c>
      <c r="K143" s="45">
        <v>35</v>
      </c>
      <c r="L143" s="50" t="s">
        <v>1049</v>
      </c>
      <c r="M143" s="48">
        <v>832</v>
      </c>
      <c r="N143" s="52" t="s">
        <v>1050</v>
      </c>
      <c r="O143" s="45">
        <v>14</v>
      </c>
      <c r="P143" s="50" t="s">
        <v>1051</v>
      </c>
      <c r="Q143" s="48">
        <v>48</v>
      </c>
      <c r="R143" s="52" t="s">
        <v>1052</v>
      </c>
      <c r="S143" s="45">
        <v>4</v>
      </c>
      <c r="T143" s="50" t="s">
        <v>267</v>
      </c>
      <c r="U143" s="48">
        <v>664</v>
      </c>
      <c r="V143" s="52" t="s">
        <v>1053</v>
      </c>
    </row>
    <row r="144" spans="1:22" s="90" customFormat="1" x14ac:dyDescent="0.2">
      <c r="A144" s="103"/>
      <c r="B144" s="106" t="s">
        <v>968</v>
      </c>
      <c r="C144" s="45">
        <v>3</v>
      </c>
      <c r="D144" s="108" t="s">
        <v>159</v>
      </c>
      <c r="E144" s="48">
        <v>2</v>
      </c>
      <c r="F144" s="52" t="s">
        <v>121</v>
      </c>
      <c r="G144" s="45">
        <v>151</v>
      </c>
      <c r="H144" s="50" t="s">
        <v>989</v>
      </c>
      <c r="I144" s="48">
        <v>607</v>
      </c>
      <c r="J144" s="52" t="s">
        <v>990</v>
      </c>
      <c r="K144" s="45">
        <v>37</v>
      </c>
      <c r="L144" s="50" t="s">
        <v>991</v>
      </c>
      <c r="M144" s="48">
        <v>818</v>
      </c>
      <c r="N144" s="52" t="s">
        <v>992</v>
      </c>
      <c r="O144" s="45">
        <v>12</v>
      </c>
      <c r="P144" s="50" t="s">
        <v>897</v>
      </c>
      <c r="Q144" s="48">
        <v>64</v>
      </c>
      <c r="R144" s="52" t="s">
        <v>993</v>
      </c>
      <c r="S144" s="45">
        <v>1</v>
      </c>
      <c r="T144" s="50" t="s">
        <v>144</v>
      </c>
      <c r="U144" s="48">
        <v>740</v>
      </c>
      <c r="V144" s="52" t="s">
        <v>994</v>
      </c>
    </row>
    <row r="145" spans="1:22" x14ac:dyDescent="0.2">
      <c r="A145" s="103"/>
      <c r="B145" s="40" t="s">
        <v>906</v>
      </c>
      <c r="C145" s="45">
        <v>3</v>
      </c>
      <c r="D145" s="108" t="s">
        <v>267</v>
      </c>
      <c r="E145" s="48">
        <v>2</v>
      </c>
      <c r="F145" s="52" t="s">
        <v>217</v>
      </c>
      <c r="G145" s="45">
        <v>114</v>
      </c>
      <c r="H145" s="50" t="s">
        <v>927</v>
      </c>
      <c r="I145" s="48">
        <v>514</v>
      </c>
      <c r="J145" s="52" t="s">
        <v>928</v>
      </c>
      <c r="K145" s="45">
        <v>37</v>
      </c>
      <c r="L145" s="50" t="s">
        <v>929</v>
      </c>
      <c r="M145" s="48">
        <v>632</v>
      </c>
      <c r="N145" s="52" t="s">
        <v>930</v>
      </c>
      <c r="O145" s="45">
        <v>14</v>
      </c>
      <c r="P145" s="50" t="s">
        <v>397</v>
      </c>
      <c r="Q145" s="48">
        <v>36</v>
      </c>
      <c r="R145" s="52" t="s">
        <v>931</v>
      </c>
      <c r="S145" s="45">
        <v>1</v>
      </c>
      <c r="T145" s="50" t="s">
        <v>159</v>
      </c>
      <c r="U145" s="48">
        <v>623</v>
      </c>
      <c r="V145" s="52" t="s">
        <v>932</v>
      </c>
    </row>
    <row r="146" spans="1:22" x14ac:dyDescent="0.2">
      <c r="A146" s="103"/>
      <c r="B146" s="40" t="s">
        <v>846</v>
      </c>
      <c r="C146" s="45">
        <v>3</v>
      </c>
      <c r="D146" s="108" t="s">
        <v>362</v>
      </c>
      <c r="E146" s="48">
        <v>3</v>
      </c>
      <c r="F146" s="52" t="s">
        <v>210</v>
      </c>
      <c r="G146" s="45">
        <v>104</v>
      </c>
      <c r="H146" s="50" t="s">
        <v>866</v>
      </c>
      <c r="I146" s="48">
        <v>535</v>
      </c>
      <c r="J146" s="52" t="s">
        <v>867</v>
      </c>
      <c r="K146" s="45">
        <v>37</v>
      </c>
      <c r="L146" s="50" t="s">
        <v>868</v>
      </c>
      <c r="M146" s="48">
        <v>560</v>
      </c>
      <c r="N146" s="52" t="s">
        <v>869</v>
      </c>
      <c r="O146" s="45">
        <v>16</v>
      </c>
      <c r="P146" s="50" t="s">
        <v>870</v>
      </c>
      <c r="Q146" s="48">
        <v>41</v>
      </c>
      <c r="R146" s="52" t="s">
        <v>871</v>
      </c>
      <c r="S146" s="45">
        <v>1</v>
      </c>
      <c r="T146" s="50" t="s">
        <v>159</v>
      </c>
      <c r="U146" s="48">
        <v>699</v>
      </c>
      <c r="V146" s="52" t="s">
        <v>872</v>
      </c>
    </row>
    <row r="147" spans="1:22" x14ac:dyDescent="0.2">
      <c r="A147" s="103"/>
      <c r="B147" s="40" t="s">
        <v>776</v>
      </c>
      <c r="C147" s="45">
        <v>4</v>
      </c>
      <c r="D147" s="108" t="s">
        <v>714</v>
      </c>
      <c r="E147" s="48">
        <v>4</v>
      </c>
      <c r="F147" s="52" t="s">
        <v>332</v>
      </c>
      <c r="G147" s="45">
        <v>126</v>
      </c>
      <c r="H147" s="50" t="s">
        <v>789</v>
      </c>
      <c r="I147" s="48">
        <v>600</v>
      </c>
      <c r="J147" s="52" t="s">
        <v>792</v>
      </c>
      <c r="K147" s="45">
        <v>40</v>
      </c>
      <c r="L147" s="50" t="s">
        <v>793</v>
      </c>
      <c r="M147" s="48">
        <v>432</v>
      </c>
      <c r="N147" s="52" t="s">
        <v>794</v>
      </c>
      <c r="O147" s="45">
        <v>14</v>
      </c>
      <c r="P147" s="50" t="s">
        <v>134</v>
      </c>
      <c r="Q147" s="48">
        <v>41</v>
      </c>
      <c r="R147" s="52" t="s">
        <v>796</v>
      </c>
      <c r="S147" s="45">
        <v>1</v>
      </c>
      <c r="T147" s="50" t="s">
        <v>136</v>
      </c>
      <c r="U147" s="48">
        <v>767</v>
      </c>
      <c r="V147" s="52" t="s">
        <v>797</v>
      </c>
    </row>
    <row r="148" spans="1:22" x14ac:dyDescent="0.2">
      <c r="A148" s="103"/>
      <c r="B148" s="40" t="s">
        <v>712</v>
      </c>
      <c r="C148" s="45">
        <v>3</v>
      </c>
      <c r="D148" s="108" t="s">
        <v>104</v>
      </c>
      <c r="E148" s="48">
        <v>3</v>
      </c>
      <c r="F148" s="52" t="s">
        <v>203</v>
      </c>
      <c r="G148" s="45">
        <v>104</v>
      </c>
      <c r="H148" s="50" t="s">
        <v>737</v>
      </c>
      <c r="I148" s="48">
        <v>542</v>
      </c>
      <c r="J148" s="52" t="s">
        <v>738</v>
      </c>
      <c r="K148" s="45">
        <v>37</v>
      </c>
      <c r="L148" s="50" t="s">
        <v>739</v>
      </c>
      <c r="M148" s="48">
        <v>367</v>
      </c>
      <c r="N148" s="52" t="s">
        <v>740</v>
      </c>
      <c r="O148" s="45">
        <v>11</v>
      </c>
      <c r="P148" s="50" t="s">
        <v>338</v>
      </c>
      <c r="Q148" s="48">
        <v>40</v>
      </c>
      <c r="R148" s="52" t="s">
        <v>741</v>
      </c>
      <c r="S148" s="45">
        <v>1</v>
      </c>
      <c r="T148" s="50" t="s">
        <v>136</v>
      </c>
      <c r="U148" s="48">
        <v>541</v>
      </c>
      <c r="V148" s="52" t="s">
        <v>742</v>
      </c>
    </row>
    <row r="149" spans="1:22" x14ac:dyDescent="0.2">
      <c r="A149" s="103"/>
      <c r="B149" s="40" t="s">
        <v>649</v>
      </c>
      <c r="C149" s="45">
        <v>3</v>
      </c>
      <c r="D149" s="108" t="s">
        <v>104</v>
      </c>
      <c r="E149" s="48">
        <v>3</v>
      </c>
      <c r="F149" s="52" t="s">
        <v>161</v>
      </c>
      <c r="G149" s="45">
        <v>195</v>
      </c>
      <c r="H149" s="50" t="s">
        <v>671</v>
      </c>
      <c r="I149" s="48">
        <v>596</v>
      </c>
      <c r="J149" s="52" t="s">
        <v>672</v>
      </c>
      <c r="K149" s="45">
        <v>33</v>
      </c>
      <c r="L149" s="50" t="s">
        <v>673</v>
      </c>
      <c r="M149" s="48">
        <v>599</v>
      </c>
      <c r="N149" s="52" t="s">
        <v>674</v>
      </c>
      <c r="O149" s="45">
        <v>13</v>
      </c>
      <c r="P149" s="50" t="s">
        <v>338</v>
      </c>
      <c r="Q149" s="48">
        <v>61</v>
      </c>
      <c r="R149" s="52" t="s">
        <v>675</v>
      </c>
      <c r="S149" s="45">
        <v>3</v>
      </c>
      <c r="T149" s="50" t="s">
        <v>203</v>
      </c>
      <c r="U149" s="48">
        <v>551</v>
      </c>
      <c r="V149" s="52" t="s">
        <v>676</v>
      </c>
    </row>
    <row r="150" spans="1:22" x14ac:dyDescent="0.2">
      <c r="B150" s="40" t="s">
        <v>360</v>
      </c>
      <c r="C150" s="45">
        <v>3</v>
      </c>
      <c r="D150" s="108" t="s">
        <v>104</v>
      </c>
      <c r="E150" s="48">
        <v>3</v>
      </c>
      <c r="F150" s="52" t="s">
        <v>259</v>
      </c>
      <c r="G150" s="45">
        <v>93</v>
      </c>
      <c r="H150" s="50" t="s">
        <v>367</v>
      </c>
      <c r="I150" s="48">
        <v>591</v>
      </c>
      <c r="J150" s="52" t="s">
        <v>376</v>
      </c>
      <c r="K150" s="45">
        <v>44</v>
      </c>
      <c r="L150" s="50" t="s">
        <v>385</v>
      </c>
      <c r="M150" s="48">
        <v>631</v>
      </c>
      <c r="N150" s="52" t="s">
        <v>537</v>
      </c>
      <c r="O150" s="45">
        <v>12</v>
      </c>
      <c r="P150" s="50" t="s">
        <v>394</v>
      </c>
      <c r="Q150" s="48">
        <v>35</v>
      </c>
      <c r="R150" s="52" t="s">
        <v>400</v>
      </c>
      <c r="S150" s="45">
        <v>3</v>
      </c>
      <c r="T150" s="50" t="s">
        <v>203</v>
      </c>
      <c r="U150" s="48">
        <v>553</v>
      </c>
      <c r="V150" s="52" t="s">
        <v>410</v>
      </c>
    </row>
    <row r="151" spans="1:22" x14ac:dyDescent="0.2">
      <c r="A151" s="120" t="s">
        <v>569</v>
      </c>
      <c r="B151" s="40" t="s">
        <v>50</v>
      </c>
      <c r="C151" s="45">
        <v>2</v>
      </c>
      <c r="D151" s="108" t="s">
        <v>106</v>
      </c>
      <c r="E151" s="48">
        <v>2</v>
      </c>
      <c r="F151" s="52" t="s">
        <v>144</v>
      </c>
      <c r="G151" s="45">
        <v>115</v>
      </c>
      <c r="H151" s="50" t="s">
        <v>197</v>
      </c>
      <c r="I151" s="48">
        <v>508</v>
      </c>
      <c r="J151" s="52" t="s">
        <v>198</v>
      </c>
      <c r="K151" s="45">
        <v>43</v>
      </c>
      <c r="L151" s="50" t="s">
        <v>199</v>
      </c>
      <c r="M151" s="48">
        <v>770</v>
      </c>
      <c r="N151" s="52" t="s">
        <v>531</v>
      </c>
      <c r="O151" s="45">
        <v>8</v>
      </c>
      <c r="P151" s="50" t="s">
        <v>200</v>
      </c>
      <c r="Q151" s="48">
        <v>38</v>
      </c>
      <c r="R151" s="52" t="s">
        <v>201</v>
      </c>
      <c r="S151" s="45">
        <v>3</v>
      </c>
      <c r="T151" s="50" t="s">
        <v>159</v>
      </c>
      <c r="U151" s="48">
        <v>575</v>
      </c>
      <c r="V151" s="52" t="s">
        <v>202</v>
      </c>
    </row>
    <row r="152" spans="1:22" ht="12.75" customHeight="1" x14ac:dyDescent="0.2">
      <c r="A152" s="120" t="s">
        <v>21</v>
      </c>
      <c r="B152" s="40" t="s">
        <v>59</v>
      </c>
      <c r="C152" s="45">
        <v>3</v>
      </c>
      <c r="D152" s="108" t="s">
        <v>203</v>
      </c>
      <c r="E152" s="48">
        <v>3</v>
      </c>
      <c r="F152" s="52" t="s">
        <v>189</v>
      </c>
      <c r="G152" s="45">
        <v>75</v>
      </c>
      <c r="H152" s="50" t="s">
        <v>204</v>
      </c>
      <c r="I152" s="48">
        <v>500</v>
      </c>
      <c r="J152" s="52" t="s">
        <v>205</v>
      </c>
      <c r="K152" s="45">
        <v>45</v>
      </c>
      <c r="L152" s="50" t="s">
        <v>206</v>
      </c>
      <c r="M152" s="48">
        <v>1090</v>
      </c>
      <c r="N152" s="52" t="s">
        <v>516</v>
      </c>
      <c r="O152" s="45">
        <v>8</v>
      </c>
      <c r="P152" s="50" t="s">
        <v>207</v>
      </c>
      <c r="Q152" s="48">
        <v>33</v>
      </c>
      <c r="R152" s="52" t="s">
        <v>208</v>
      </c>
      <c r="S152" s="45">
        <v>2</v>
      </c>
      <c r="T152" s="50" t="s">
        <v>121</v>
      </c>
      <c r="U152" s="48">
        <v>542</v>
      </c>
      <c r="V152" s="52" t="s">
        <v>209</v>
      </c>
    </row>
    <row r="153" spans="1:22" ht="12.75" customHeight="1" x14ac:dyDescent="0.2">
      <c r="A153" s="117"/>
      <c r="B153" s="40" t="s">
        <v>69</v>
      </c>
      <c r="C153" s="45">
        <v>2</v>
      </c>
      <c r="D153" s="108" t="s">
        <v>121</v>
      </c>
      <c r="E153" s="48">
        <v>3</v>
      </c>
      <c r="F153" s="52" t="s">
        <v>210</v>
      </c>
      <c r="G153" s="45">
        <v>69</v>
      </c>
      <c r="H153" s="50" t="s">
        <v>211</v>
      </c>
      <c r="I153" s="48">
        <v>490</v>
      </c>
      <c r="J153" s="52" t="s">
        <v>212</v>
      </c>
      <c r="K153" s="45">
        <v>40</v>
      </c>
      <c r="L153" s="50" t="s">
        <v>213</v>
      </c>
      <c r="M153" s="48">
        <v>1292</v>
      </c>
      <c r="N153" s="52" t="s">
        <v>523</v>
      </c>
      <c r="O153" s="45">
        <v>6</v>
      </c>
      <c r="P153" s="50" t="s">
        <v>214</v>
      </c>
      <c r="Q153" s="48">
        <v>29</v>
      </c>
      <c r="R153" s="52" t="s">
        <v>215</v>
      </c>
      <c r="S153" s="45">
        <v>2</v>
      </c>
      <c r="T153" s="50" t="s">
        <v>189</v>
      </c>
      <c r="U153" s="48">
        <v>511</v>
      </c>
      <c r="V153" s="52" t="s">
        <v>216</v>
      </c>
    </row>
    <row r="154" spans="1:22" ht="12.75" customHeight="1" x14ac:dyDescent="0.2">
      <c r="B154" s="40" t="s">
        <v>78</v>
      </c>
      <c r="C154" s="45">
        <v>2</v>
      </c>
      <c r="D154" s="108" t="s">
        <v>217</v>
      </c>
      <c r="E154" s="48">
        <v>13</v>
      </c>
      <c r="F154" s="52" t="s">
        <v>218</v>
      </c>
      <c r="G154" s="45">
        <v>122</v>
      </c>
      <c r="H154" s="50" t="s">
        <v>219</v>
      </c>
      <c r="I154" s="48">
        <v>523</v>
      </c>
      <c r="J154" s="52" t="s">
        <v>220</v>
      </c>
      <c r="K154" s="45">
        <v>51</v>
      </c>
      <c r="L154" s="50" t="s">
        <v>221</v>
      </c>
      <c r="M154" s="48">
        <v>1116</v>
      </c>
      <c r="N154" s="52" t="s">
        <v>554</v>
      </c>
      <c r="O154" s="45">
        <v>10</v>
      </c>
      <c r="P154" s="50" t="s">
        <v>222</v>
      </c>
      <c r="Q154" s="48">
        <v>42</v>
      </c>
      <c r="R154" s="52" t="s">
        <v>223</v>
      </c>
      <c r="S154" s="45">
        <v>1</v>
      </c>
      <c r="T154" s="50" t="s">
        <v>136</v>
      </c>
      <c r="U154" s="48">
        <v>543</v>
      </c>
      <c r="V154" s="52" t="s">
        <v>224</v>
      </c>
    </row>
    <row r="155" spans="1:22" s="90" customFormat="1" x14ac:dyDescent="0.2">
      <c r="A155" s="39"/>
      <c r="B155" s="40" t="s">
        <v>88</v>
      </c>
      <c r="C155" s="45">
        <v>2</v>
      </c>
      <c r="D155" s="108" t="s">
        <v>121</v>
      </c>
      <c r="E155" s="48">
        <v>15</v>
      </c>
      <c r="F155" s="52" t="s">
        <v>225</v>
      </c>
      <c r="G155" s="45">
        <v>108</v>
      </c>
      <c r="H155" s="50" t="s">
        <v>226</v>
      </c>
      <c r="I155" s="48">
        <v>513</v>
      </c>
      <c r="J155" s="52" t="s">
        <v>227</v>
      </c>
      <c r="K155" s="45">
        <v>50</v>
      </c>
      <c r="L155" s="50" t="s">
        <v>228</v>
      </c>
      <c r="M155" s="48">
        <v>1451</v>
      </c>
      <c r="N155" s="52" t="s">
        <v>553</v>
      </c>
      <c r="O155" s="45">
        <v>13</v>
      </c>
      <c r="P155" s="50" t="s">
        <v>229</v>
      </c>
      <c r="Q155" s="48">
        <v>55</v>
      </c>
      <c r="R155" s="52" t="s">
        <v>230</v>
      </c>
      <c r="S155" s="45">
        <v>1</v>
      </c>
      <c r="T155" s="50" t="s">
        <v>144</v>
      </c>
      <c r="U155" s="48">
        <v>581</v>
      </c>
      <c r="V155" s="52" t="s">
        <v>231</v>
      </c>
    </row>
    <row r="156" spans="1:22" s="90" customFormat="1" x14ac:dyDescent="0.2">
      <c r="A156" s="39"/>
      <c r="B156" s="40" t="s">
        <v>97</v>
      </c>
      <c r="C156" s="45">
        <v>2</v>
      </c>
      <c r="D156" s="108" t="s">
        <v>106</v>
      </c>
      <c r="E156" s="48">
        <v>16</v>
      </c>
      <c r="F156" s="52" t="s">
        <v>232</v>
      </c>
      <c r="G156" s="45">
        <v>186</v>
      </c>
      <c r="H156" s="50" t="s">
        <v>233</v>
      </c>
      <c r="I156" s="48">
        <v>562</v>
      </c>
      <c r="J156" s="52" t="s">
        <v>234</v>
      </c>
      <c r="K156" s="45">
        <v>59</v>
      </c>
      <c r="L156" s="50" t="s">
        <v>235</v>
      </c>
      <c r="M156" s="48">
        <v>1438</v>
      </c>
      <c r="N156" s="52" t="s">
        <v>552</v>
      </c>
      <c r="O156" s="45">
        <v>14</v>
      </c>
      <c r="P156" s="50" t="s">
        <v>236</v>
      </c>
      <c r="Q156" s="48">
        <v>69</v>
      </c>
      <c r="R156" s="52" t="s">
        <v>237</v>
      </c>
      <c r="S156" s="45">
        <v>1</v>
      </c>
      <c r="T156" s="50" t="s">
        <v>238</v>
      </c>
      <c r="U156" s="48">
        <v>778</v>
      </c>
      <c r="V156" s="52" t="s">
        <v>239</v>
      </c>
    </row>
    <row r="157" spans="1:22" s="90" customFormat="1" x14ac:dyDescent="0.2">
      <c r="A157" s="41"/>
      <c r="B157" s="42" t="s">
        <v>573</v>
      </c>
      <c r="C157" s="46">
        <v>0</v>
      </c>
      <c r="D157" s="115" t="s">
        <v>238</v>
      </c>
      <c r="E157" s="49">
        <v>19</v>
      </c>
      <c r="F157" s="53" t="s">
        <v>598</v>
      </c>
      <c r="G157" s="46">
        <v>191</v>
      </c>
      <c r="H157" s="51" t="s">
        <v>599</v>
      </c>
      <c r="I157" s="49">
        <v>671</v>
      </c>
      <c r="J157" s="53" t="s">
        <v>600</v>
      </c>
      <c r="K157" s="46">
        <v>106</v>
      </c>
      <c r="L157" s="51" t="s">
        <v>601</v>
      </c>
      <c r="M157" s="49">
        <v>1859</v>
      </c>
      <c r="N157" s="53" t="s">
        <v>602</v>
      </c>
      <c r="O157" s="46">
        <v>5</v>
      </c>
      <c r="P157" s="51" t="s">
        <v>603</v>
      </c>
      <c r="Q157" s="49">
        <v>89</v>
      </c>
      <c r="R157" s="53" t="s">
        <v>604</v>
      </c>
      <c r="S157" s="46">
        <v>0</v>
      </c>
      <c r="T157" s="51" t="s">
        <v>238</v>
      </c>
      <c r="U157" s="49">
        <v>1084</v>
      </c>
      <c r="V157" s="53" t="s">
        <v>605</v>
      </c>
    </row>
    <row r="158" spans="1:22" s="90" customFormat="1" x14ac:dyDescent="0.2">
      <c r="A158" s="47" t="s">
        <v>28</v>
      </c>
      <c r="B158" s="40"/>
      <c r="C158" s="45"/>
      <c r="D158" s="108"/>
      <c r="E158" s="45"/>
      <c r="F158" s="50"/>
      <c r="G158" s="45"/>
      <c r="H158" s="50"/>
      <c r="I158" s="45"/>
      <c r="J158" s="50"/>
      <c r="K158" s="45"/>
      <c r="L158" s="50"/>
      <c r="M158" s="45"/>
      <c r="N158" s="50"/>
      <c r="O158" s="45"/>
      <c r="P158" s="50"/>
      <c r="Q158" s="45"/>
      <c r="R158" s="50"/>
      <c r="S158" s="45"/>
      <c r="T158" s="50"/>
      <c r="U158" s="45"/>
      <c r="V158" s="50"/>
    </row>
    <row r="159" spans="1:22" s="90" customFormat="1" ht="12.75" x14ac:dyDescent="0.2">
      <c r="A159" s="103" t="s">
        <v>1144</v>
      </c>
      <c r="C159" s="148">
        <v>18</v>
      </c>
      <c r="D159" s="149"/>
      <c r="E159" s="148">
        <v>17</v>
      </c>
      <c r="F159" s="149"/>
      <c r="G159" s="148">
        <v>529</v>
      </c>
      <c r="H159" s="149"/>
      <c r="I159" s="148">
        <v>661</v>
      </c>
      <c r="J159" s="149"/>
      <c r="K159" s="148">
        <v>132</v>
      </c>
      <c r="L159" s="149"/>
      <c r="M159" s="148">
        <v>7000</v>
      </c>
      <c r="N159" s="149"/>
      <c r="O159" s="148">
        <v>33</v>
      </c>
      <c r="P159" s="149"/>
      <c r="Q159" s="148">
        <v>185</v>
      </c>
      <c r="R159" s="149"/>
      <c r="S159" s="148">
        <v>16</v>
      </c>
      <c r="T159" s="149"/>
      <c r="U159" s="148">
        <v>1234</v>
      </c>
      <c r="V159" s="149"/>
    </row>
    <row r="160" spans="1:22" s="90" customFormat="1" x14ac:dyDescent="0.2">
      <c r="A160" s="103"/>
      <c r="B160" s="104" t="s">
        <v>1943</v>
      </c>
      <c r="C160" s="40" t="s">
        <v>1588</v>
      </c>
      <c r="D160" s="132" t="s">
        <v>1911</v>
      </c>
      <c r="E160" s="48" t="s">
        <v>1404</v>
      </c>
      <c r="F160" s="52" t="s">
        <v>1461</v>
      </c>
      <c r="G160" s="40">
        <v>13</v>
      </c>
      <c r="H160" s="132" t="s">
        <v>1287</v>
      </c>
      <c r="I160" s="48">
        <v>378</v>
      </c>
      <c r="J160" s="52" t="s">
        <v>1990</v>
      </c>
      <c r="K160" s="40">
        <v>12</v>
      </c>
      <c r="L160" s="132" t="s">
        <v>1150</v>
      </c>
      <c r="M160" s="48" t="s">
        <v>1894</v>
      </c>
      <c r="N160" s="52" t="s">
        <v>1926</v>
      </c>
      <c r="O160" s="40"/>
      <c r="P160" s="132"/>
      <c r="Q160" s="48">
        <v>14</v>
      </c>
      <c r="R160" s="52" t="s">
        <v>2007</v>
      </c>
      <c r="S160" s="40" t="s">
        <v>1588</v>
      </c>
      <c r="T160" s="132" t="s">
        <v>1852</v>
      </c>
      <c r="U160" s="48">
        <v>554</v>
      </c>
      <c r="V160" s="52" t="s">
        <v>2014</v>
      </c>
    </row>
    <row r="161" spans="1:22" s="90" customFormat="1" x14ac:dyDescent="0.2">
      <c r="A161" s="103"/>
      <c r="B161" s="104" t="s">
        <v>1942</v>
      </c>
      <c r="C161" s="40" t="s">
        <v>1588</v>
      </c>
      <c r="D161" s="132" t="s">
        <v>1852</v>
      </c>
      <c r="E161" s="48" t="s">
        <v>1404</v>
      </c>
      <c r="F161" s="52" t="s">
        <v>1614</v>
      </c>
      <c r="G161" s="40">
        <v>16</v>
      </c>
      <c r="H161" s="132" t="s">
        <v>1947</v>
      </c>
      <c r="I161" s="48">
        <v>352</v>
      </c>
      <c r="J161" s="52" t="s">
        <v>1954</v>
      </c>
      <c r="K161" s="40">
        <v>17</v>
      </c>
      <c r="L161" s="132" t="s">
        <v>1958</v>
      </c>
      <c r="M161" s="48" t="s">
        <v>1940</v>
      </c>
      <c r="N161" s="52" t="s">
        <v>1965</v>
      </c>
      <c r="O161" s="40"/>
      <c r="P161" s="132"/>
      <c r="Q161" s="48">
        <v>18</v>
      </c>
      <c r="R161" s="52" t="s">
        <v>1970</v>
      </c>
      <c r="S161" s="40" t="s">
        <v>1588</v>
      </c>
      <c r="T161" s="132" t="s">
        <v>1852</v>
      </c>
      <c r="U161" s="48">
        <v>540</v>
      </c>
      <c r="V161" s="52" t="s">
        <v>1977</v>
      </c>
    </row>
    <row r="162" spans="1:22" s="90" customFormat="1" x14ac:dyDescent="0.2">
      <c r="A162" s="103"/>
      <c r="B162" s="104" t="s">
        <v>1899</v>
      </c>
      <c r="C162" s="40" t="s">
        <v>1588</v>
      </c>
      <c r="D162" s="132" t="s">
        <v>1852</v>
      </c>
      <c r="E162" s="48" t="s">
        <v>1404</v>
      </c>
      <c r="F162" s="52" t="s">
        <v>1461</v>
      </c>
      <c r="G162" s="40">
        <v>13</v>
      </c>
      <c r="H162" s="43" t="s">
        <v>401</v>
      </c>
      <c r="I162" s="48">
        <v>353</v>
      </c>
      <c r="J162" s="52" t="s">
        <v>1920</v>
      </c>
      <c r="K162" s="40">
        <v>11</v>
      </c>
      <c r="L162" s="43" t="s">
        <v>1305</v>
      </c>
      <c r="M162" s="48" t="s">
        <v>1895</v>
      </c>
      <c r="N162" s="52" t="s">
        <v>1921</v>
      </c>
      <c r="O162" s="40"/>
      <c r="P162" s="43"/>
      <c r="Q162" s="48">
        <v>13</v>
      </c>
      <c r="R162" s="52" t="s">
        <v>734</v>
      </c>
      <c r="S162" s="40" t="s">
        <v>1588</v>
      </c>
      <c r="T162" s="43" t="s">
        <v>1852</v>
      </c>
      <c r="U162" s="48">
        <v>511</v>
      </c>
      <c r="V162" s="52" t="s">
        <v>1922</v>
      </c>
    </row>
    <row r="163" spans="1:22" s="90" customFormat="1" x14ac:dyDescent="0.2">
      <c r="A163" s="103"/>
      <c r="B163" s="104" t="s">
        <v>1843</v>
      </c>
      <c r="C163" s="40" t="s">
        <v>1588</v>
      </c>
      <c r="D163" s="132" t="s">
        <v>1852</v>
      </c>
      <c r="E163" s="48" t="s">
        <v>1404</v>
      </c>
      <c r="F163" s="52" t="s">
        <v>1885</v>
      </c>
      <c r="G163" s="40">
        <v>17</v>
      </c>
      <c r="H163" s="43" t="s">
        <v>980</v>
      </c>
      <c r="I163" s="48">
        <v>421</v>
      </c>
      <c r="J163" s="52" t="s">
        <v>1886</v>
      </c>
      <c r="K163" s="40">
        <v>12</v>
      </c>
      <c r="L163" s="43" t="s">
        <v>721</v>
      </c>
      <c r="M163" s="48" t="s">
        <v>1847</v>
      </c>
      <c r="N163" s="52" t="s">
        <v>1887</v>
      </c>
      <c r="O163" s="40"/>
      <c r="P163" s="43"/>
      <c r="Q163" s="48">
        <v>14</v>
      </c>
      <c r="R163" s="52" t="s">
        <v>134</v>
      </c>
      <c r="S163" s="40" t="s">
        <v>1588</v>
      </c>
      <c r="T163" s="43" t="s">
        <v>1852</v>
      </c>
      <c r="U163" s="48">
        <v>545</v>
      </c>
      <c r="V163" s="52" t="s">
        <v>1888</v>
      </c>
    </row>
    <row r="164" spans="1:22" s="90" customFormat="1" x14ac:dyDescent="0.2">
      <c r="A164" s="103"/>
      <c r="B164" s="104" t="s">
        <v>1795</v>
      </c>
      <c r="C164" s="40" t="s">
        <v>1432</v>
      </c>
      <c r="D164" s="132" t="s">
        <v>1499</v>
      </c>
      <c r="E164" s="48" t="s">
        <v>1793</v>
      </c>
      <c r="F164" s="52" t="s">
        <v>1801</v>
      </c>
      <c r="G164" s="40">
        <v>15</v>
      </c>
      <c r="H164" s="43" t="s">
        <v>973</v>
      </c>
      <c r="I164" s="48">
        <v>478</v>
      </c>
      <c r="J164" s="52" t="s">
        <v>1814</v>
      </c>
      <c r="K164" s="40">
        <v>14</v>
      </c>
      <c r="L164" s="43" t="s">
        <v>897</v>
      </c>
      <c r="M164" s="48" t="s">
        <v>1840</v>
      </c>
      <c r="N164" s="52" t="s">
        <v>1823</v>
      </c>
      <c r="O164" s="40"/>
      <c r="P164" s="43"/>
      <c r="Q164" s="48">
        <v>23</v>
      </c>
      <c r="R164" s="52" t="s">
        <v>1829</v>
      </c>
      <c r="S164" s="40" t="s">
        <v>1372</v>
      </c>
      <c r="T164" s="43" t="s">
        <v>1382</v>
      </c>
      <c r="U164" s="48">
        <v>647</v>
      </c>
      <c r="V164" s="52" t="s">
        <v>1836</v>
      </c>
    </row>
    <row r="165" spans="1:22" s="90" customFormat="1" x14ac:dyDescent="0.2">
      <c r="A165" s="103"/>
      <c r="B165" s="104" t="s">
        <v>1749</v>
      </c>
      <c r="C165" s="40" t="s">
        <v>1372</v>
      </c>
      <c r="D165" s="132" t="s">
        <v>1390</v>
      </c>
      <c r="E165" s="48" t="s">
        <v>1404</v>
      </c>
      <c r="F165" s="52" t="s">
        <v>1461</v>
      </c>
      <c r="G165" s="40">
        <v>16</v>
      </c>
      <c r="H165" s="43" t="s">
        <v>1754</v>
      </c>
      <c r="I165" s="48">
        <v>443</v>
      </c>
      <c r="J165" s="52" t="s">
        <v>1760</v>
      </c>
      <c r="K165" s="40">
        <v>17</v>
      </c>
      <c r="L165" s="43" t="s">
        <v>1765</v>
      </c>
      <c r="M165" s="48" t="s">
        <v>1791</v>
      </c>
      <c r="N165" s="52" t="s">
        <v>1772</v>
      </c>
      <c r="O165" s="40"/>
      <c r="P165" s="43"/>
      <c r="Q165" s="48">
        <v>18</v>
      </c>
      <c r="R165" s="52" t="s">
        <v>1777</v>
      </c>
      <c r="S165" s="40" t="s">
        <v>1372</v>
      </c>
      <c r="T165" s="43" t="s">
        <v>1464</v>
      </c>
      <c r="U165" s="48">
        <v>611</v>
      </c>
      <c r="V165" s="52" t="s">
        <v>1783</v>
      </c>
    </row>
    <row r="166" spans="1:22" s="90" customFormat="1" x14ac:dyDescent="0.2">
      <c r="A166" s="103"/>
      <c r="B166" s="104" t="s">
        <v>1697</v>
      </c>
      <c r="C166" s="40" t="s">
        <v>1372</v>
      </c>
      <c r="D166" s="39" t="s">
        <v>1706</v>
      </c>
      <c r="E166" s="48">
        <v>1</v>
      </c>
      <c r="F166" s="52" t="s">
        <v>181</v>
      </c>
      <c r="G166" s="40">
        <v>13</v>
      </c>
      <c r="H166" s="43" t="s">
        <v>1277</v>
      </c>
      <c r="I166" s="48">
        <v>414</v>
      </c>
      <c r="J166" s="52" t="s">
        <v>1741</v>
      </c>
      <c r="K166" s="40">
        <v>14</v>
      </c>
      <c r="L166" s="43" t="s">
        <v>56</v>
      </c>
      <c r="M166" s="48" t="s">
        <v>1742</v>
      </c>
      <c r="N166" s="52" t="s">
        <v>1743</v>
      </c>
      <c r="O166" s="40">
        <v>6</v>
      </c>
      <c r="P166" s="43" t="s">
        <v>802</v>
      </c>
      <c r="Q166" s="48">
        <v>16</v>
      </c>
      <c r="R166" s="52" t="s">
        <v>241</v>
      </c>
      <c r="S166" s="40" t="s">
        <v>1372</v>
      </c>
      <c r="T166" s="43" t="s">
        <v>1706</v>
      </c>
      <c r="U166" s="48">
        <v>562</v>
      </c>
      <c r="V166" s="52" t="s">
        <v>1744</v>
      </c>
    </row>
    <row r="167" spans="1:22" s="90" customFormat="1" x14ac:dyDescent="0.2">
      <c r="A167" s="103"/>
      <c r="B167" s="104" t="s">
        <v>1635</v>
      </c>
      <c r="C167" s="40" t="s">
        <v>1372</v>
      </c>
      <c r="D167" s="39" t="s">
        <v>1382</v>
      </c>
      <c r="E167" s="48">
        <v>1</v>
      </c>
      <c r="F167" s="52" t="s">
        <v>933</v>
      </c>
      <c r="G167" s="40">
        <v>16</v>
      </c>
      <c r="H167" s="43" t="s">
        <v>1659</v>
      </c>
      <c r="I167" s="48">
        <v>447</v>
      </c>
      <c r="J167" s="52" t="s">
        <v>1660</v>
      </c>
      <c r="K167" s="40">
        <v>17</v>
      </c>
      <c r="L167" s="43" t="s">
        <v>888</v>
      </c>
      <c r="M167" s="48" t="s">
        <v>1676</v>
      </c>
      <c r="N167" s="52" t="s">
        <v>1661</v>
      </c>
      <c r="O167" s="40">
        <v>5</v>
      </c>
      <c r="P167" s="43" t="s">
        <v>171</v>
      </c>
      <c r="Q167" s="48">
        <v>22</v>
      </c>
      <c r="R167" s="52" t="s">
        <v>1662</v>
      </c>
      <c r="S167" s="40" t="s">
        <v>1372</v>
      </c>
      <c r="T167" s="43" t="s">
        <v>1382</v>
      </c>
      <c r="U167" s="48">
        <v>548</v>
      </c>
      <c r="V167" s="52" t="s">
        <v>1663</v>
      </c>
    </row>
    <row r="168" spans="1:22" s="90" customFormat="1" x14ac:dyDescent="0.2">
      <c r="A168" s="103"/>
      <c r="B168" s="104" t="s">
        <v>1591</v>
      </c>
      <c r="C168" s="40" t="s">
        <v>1372</v>
      </c>
      <c r="D168" s="39" t="s">
        <v>1382</v>
      </c>
      <c r="E168" s="48" t="s">
        <v>1404</v>
      </c>
      <c r="F168" s="52" t="s">
        <v>1614</v>
      </c>
      <c r="G168" s="40">
        <v>16</v>
      </c>
      <c r="H168" s="43" t="s">
        <v>1615</v>
      </c>
      <c r="I168" s="48">
        <v>364</v>
      </c>
      <c r="J168" s="52" t="s">
        <v>1616</v>
      </c>
      <c r="K168" s="40" t="s">
        <v>1633</v>
      </c>
      <c r="L168" s="43" t="s">
        <v>1617</v>
      </c>
      <c r="M168" s="48" t="s">
        <v>1590</v>
      </c>
      <c r="N168" s="52" t="s">
        <v>1618</v>
      </c>
      <c r="O168" s="40">
        <v>6</v>
      </c>
      <c r="P168" s="43" t="s">
        <v>324</v>
      </c>
      <c r="Q168" s="48">
        <v>16</v>
      </c>
      <c r="R168" s="52" t="s">
        <v>1619</v>
      </c>
      <c r="S168" s="40" t="s">
        <v>1372</v>
      </c>
      <c r="T168" s="43" t="s">
        <v>1382</v>
      </c>
      <c r="U168" s="48">
        <v>511</v>
      </c>
      <c r="V168" s="52" t="s">
        <v>1620</v>
      </c>
    </row>
    <row r="169" spans="1:22" s="90" customFormat="1" x14ac:dyDescent="0.2">
      <c r="A169" s="103"/>
      <c r="B169" s="104" t="s">
        <v>1544</v>
      </c>
      <c r="C169" s="40" t="s">
        <v>1372</v>
      </c>
      <c r="D169" s="39" t="s">
        <v>1382</v>
      </c>
      <c r="E169" s="48" t="s">
        <v>1404</v>
      </c>
      <c r="F169" s="52" t="s">
        <v>1461</v>
      </c>
      <c r="G169" s="40">
        <v>17</v>
      </c>
      <c r="H169" s="43" t="s">
        <v>1549</v>
      </c>
      <c r="I169" s="48">
        <v>334</v>
      </c>
      <c r="J169" s="52" t="s">
        <v>1556</v>
      </c>
      <c r="K169" s="40" t="s">
        <v>1541</v>
      </c>
      <c r="L169" s="43" t="s">
        <v>1562</v>
      </c>
      <c r="M169" s="48" t="s">
        <v>1569</v>
      </c>
      <c r="N169" s="52" t="s">
        <v>1570</v>
      </c>
      <c r="O169" s="40">
        <v>4</v>
      </c>
      <c r="P169" s="43" t="s">
        <v>114</v>
      </c>
      <c r="Q169" s="48">
        <v>12</v>
      </c>
      <c r="R169" s="52" t="s">
        <v>1578</v>
      </c>
      <c r="S169" s="40" t="s">
        <v>1372</v>
      </c>
      <c r="T169" s="43" t="s">
        <v>1382</v>
      </c>
      <c r="U169" s="48">
        <v>417</v>
      </c>
      <c r="V169" s="52" t="s">
        <v>1584</v>
      </c>
    </row>
    <row r="170" spans="1:22" s="104" customFormat="1" x14ac:dyDescent="0.2">
      <c r="A170" s="103"/>
      <c r="B170" s="106" t="s">
        <v>1498</v>
      </c>
      <c r="C170" s="40" t="s">
        <v>1372</v>
      </c>
      <c r="D170" s="39" t="s">
        <v>1382</v>
      </c>
      <c r="E170" s="48" t="s">
        <v>1404</v>
      </c>
      <c r="F170" s="52" t="s">
        <v>1461</v>
      </c>
      <c r="G170" s="40">
        <v>15</v>
      </c>
      <c r="H170" s="43" t="s">
        <v>707</v>
      </c>
      <c r="I170" s="48">
        <v>360</v>
      </c>
      <c r="J170" s="52" t="s">
        <v>1523</v>
      </c>
      <c r="K170" s="40" t="s">
        <v>1436</v>
      </c>
      <c r="L170" s="43" t="s">
        <v>1524</v>
      </c>
      <c r="M170" s="48" t="s">
        <v>1497</v>
      </c>
      <c r="N170" s="52" t="s">
        <v>1525</v>
      </c>
      <c r="O170" s="40">
        <v>4</v>
      </c>
      <c r="P170" s="43" t="s">
        <v>114</v>
      </c>
      <c r="Q170" s="48">
        <v>14</v>
      </c>
      <c r="R170" s="52" t="s">
        <v>1526</v>
      </c>
      <c r="S170" s="40" t="s">
        <v>1372</v>
      </c>
      <c r="T170" s="43" t="s">
        <v>1382</v>
      </c>
      <c r="U170" s="48">
        <v>463</v>
      </c>
      <c r="V170" s="52" t="s">
        <v>1527</v>
      </c>
    </row>
    <row r="171" spans="1:22" s="104" customFormat="1" x14ac:dyDescent="0.2">
      <c r="A171" s="103"/>
      <c r="B171" s="106" t="s">
        <v>1439</v>
      </c>
      <c r="C171" s="40" t="s">
        <v>1372</v>
      </c>
      <c r="D171" s="39" t="s">
        <v>1382</v>
      </c>
      <c r="E171" s="48" t="s">
        <v>1404</v>
      </c>
      <c r="F171" s="52" t="s">
        <v>1461</v>
      </c>
      <c r="G171" s="40">
        <v>12</v>
      </c>
      <c r="H171" s="43" t="s">
        <v>721</v>
      </c>
      <c r="I171" s="48">
        <v>365</v>
      </c>
      <c r="J171" s="52" t="s">
        <v>1462</v>
      </c>
      <c r="K171" s="40" t="s">
        <v>1436</v>
      </c>
      <c r="L171" s="43" t="s">
        <v>1493</v>
      </c>
      <c r="M171" s="48" t="s">
        <v>1438</v>
      </c>
      <c r="N171" s="52" t="s">
        <v>1463</v>
      </c>
      <c r="O171" s="40">
        <v>4</v>
      </c>
      <c r="P171" s="43" t="s">
        <v>240</v>
      </c>
      <c r="Q171" s="48">
        <v>24</v>
      </c>
      <c r="R171" s="52" t="s">
        <v>997</v>
      </c>
      <c r="S171" s="40" t="s">
        <v>1372</v>
      </c>
      <c r="T171" s="43" t="s">
        <v>1464</v>
      </c>
      <c r="U171" s="48">
        <v>431</v>
      </c>
      <c r="V171" s="52" t="s">
        <v>1465</v>
      </c>
    </row>
    <row r="172" spans="1:22" x14ac:dyDescent="0.2">
      <c r="A172" s="103"/>
      <c r="B172" s="106" t="s">
        <v>1376</v>
      </c>
      <c r="C172" s="40" t="s">
        <v>1372</v>
      </c>
      <c r="D172" s="39" t="s">
        <v>1382</v>
      </c>
      <c r="E172" s="48" t="s">
        <v>1404</v>
      </c>
      <c r="F172" s="52" t="s">
        <v>1405</v>
      </c>
      <c r="G172" s="40">
        <v>11</v>
      </c>
      <c r="H172" s="43" t="s">
        <v>721</v>
      </c>
      <c r="I172" s="48">
        <v>342</v>
      </c>
      <c r="J172" s="52" t="s">
        <v>1406</v>
      </c>
      <c r="K172" s="40">
        <v>14</v>
      </c>
      <c r="L172" s="43" t="s">
        <v>746</v>
      </c>
      <c r="M172" s="48" t="s">
        <v>1374</v>
      </c>
      <c r="N172" s="52" t="s">
        <v>1407</v>
      </c>
      <c r="O172" s="40">
        <v>5</v>
      </c>
      <c r="P172" s="43" t="s">
        <v>777</v>
      </c>
      <c r="Q172" s="48">
        <v>16</v>
      </c>
      <c r="R172" s="52" t="s">
        <v>1408</v>
      </c>
      <c r="S172" s="40" t="s">
        <v>1372</v>
      </c>
      <c r="T172" s="43" t="s">
        <v>1382</v>
      </c>
      <c r="U172" s="48">
        <v>446</v>
      </c>
      <c r="V172" s="52" t="s">
        <v>1403</v>
      </c>
    </row>
    <row r="173" spans="1:22" ht="12.75" customHeight="1" x14ac:dyDescent="0.2">
      <c r="A173" s="103"/>
      <c r="B173" s="106" t="s">
        <v>1314</v>
      </c>
      <c r="C173" s="40">
        <v>1</v>
      </c>
      <c r="D173" s="39" t="s">
        <v>159</v>
      </c>
      <c r="E173" s="48">
        <v>1</v>
      </c>
      <c r="F173" s="52" t="s">
        <v>238</v>
      </c>
      <c r="G173" s="40">
        <v>15</v>
      </c>
      <c r="H173" s="43" t="s">
        <v>957</v>
      </c>
      <c r="I173" s="48">
        <v>398</v>
      </c>
      <c r="J173" s="52" t="s">
        <v>1341</v>
      </c>
      <c r="K173" s="40">
        <v>13</v>
      </c>
      <c r="L173" s="43" t="s">
        <v>897</v>
      </c>
      <c r="M173" s="48">
        <v>411</v>
      </c>
      <c r="N173" s="52" t="s">
        <v>1342</v>
      </c>
      <c r="O173" s="40">
        <v>4</v>
      </c>
      <c r="P173" s="43" t="s">
        <v>159</v>
      </c>
      <c r="Q173" s="48">
        <v>21</v>
      </c>
      <c r="R173" s="52" t="s">
        <v>1343</v>
      </c>
      <c r="S173" s="40">
        <v>1</v>
      </c>
      <c r="T173" s="43" t="s">
        <v>144</v>
      </c>
      <c r="U173" s="48">
        <v>487</v>
      </c>
      <c r="V173" s="52" t="s">
        <v>1344</v>
      </c>
    </row>
    <row r="174" spans="1:22" ht="12.75" customHeight="1" x14ac:dyDescent="0.2">
      <c r="A174" s="103"/>
      <c r="B174" s="106" t="s">
        <v>1259</v>
      </c>
      <c r="C174" s="40">
        <v>1</v>
      </c>
      <c r="D174" s="39" t="s">
        <v>144</v>
      </c>
      <c r="E174" s="48">
        <v>1</v>
      </c>
      <c r="F174" s="52" t="s">
        <v>238</v>
      </c>
      <c r="G174" s="40">
        <v>17</v>
      </c>
      <c r="H174" s="43" t="s">
        <v>1287</v>
      </c>
      <c r="I174" s="48">
        <v>399</v>
      </c>
      <c r="J174" s="52" t="s">
        <v>1288</v>
      </c>
      <c r="K174" s="40">
        <v>14</v>
      </c>
      <c r="L174" s="43" t="s">
        <v>397</v>
      </c>
      <c r="M174" s="48">
        <v>359</v>
      </c>
      <c r="N174" s="52" t="s">
        <v>1289</v>
      </c>
      <c r="O174" s="40">
        <v>5</v>
      </c>
      <c r="P174" s="43" t="s">
        <v>115</v>
      </c>
      <c r="Q174" s="48">
        <v>13</v>
      </c>
      <c r="R174" s="52" t="s">
        <v>338</v>
      </c>
      <c r="S174" s="40">
        <v>5</v>
      </c>
      <c r="T174" s="43" t="s">
        <v>362</v>
      </c>
      <c r="U174" s="48">
        <v>452</v>
      </c>
      <c r="V174" s="52" t="s">
        <v>1279</v>
      </c>
    </row>
    <row r="175" spans="1:22" ht="12.75" customHeight="1" x14ac:dyDescent="0.2">
      <c r="A175" s="43"/>
      <c r="B175" s="106" t="s">
        <v>1202</v>
      </c>
      <c r="C175" s="40">
        <v>1</v>
      </c>
      <c r="D175" s="39" t="s">
        <v>106</v>
      </c>
      <c r="E175" s="48">
        <v>1</v>
      </c>
      <c r="F175" s="52" t="s">
        <v>933</v>
      </c>
      <c r="G175" s="40">
        <v>19</v>
      </c>
      <c r="H175" s="43" t="s">
        <v>1226</v>
      </c>
      <c r="I175" s="48">
        <v>386</v>
      </c>
      <c r="J175" s="52" t="s">
        <v>1227</v>
      </c>
      <c r="K175" s="40">
        <v>16</v>
      </c>
      <c r="L175" s="43" t="s">
        <v>746</v>
      </c>
      <c r="M175" s="48">
        <v>402</v>
      </c>
      <c r="N175" s="52" t="s">
        <v>1228</v>
      </c>
      <c r="O175" s="40">
        <v>5</v>
      </c>
      <c r="P175" s="43" t="s">
        <v>153</v>
      </c>
      <c r="Q175" s="48">
        <v>14</v>
      </c>
      <c r="R175" s="52" t="s">
        <v>182</v>
      </c>
      <c r="S175" s="40">
        <v>4</v>
      </c>
      <c r="T175" s="43" t="s">
        <v>267</v>
      </c>
      <c r="U175" s="48">
        <v>416</v>
      </c>
      <c r="V175" s="52" t="s">
        <v>1229</v>
      </c>
    </row>
    <row r="176" spans="1:22" s="90" customFormat="1" x14ac:dyDescent="0.2">
      <c r="A176" s="43"/>
      <c r="B176" s="106" t="s">
        <v>1143</v>
      </c>
      <c r="C176" s="40">
        <v>0</v>
      </c>
      <c r="D176" s="39" t="s">
        <v>450</v>
      </c>
      <c r="E176" s="48">
        <v>2</v>
      </c>
      <c r="F176" s="52" t="s">
        <v>933</v>
      </c>
      <c r="G176" s="40">
        <v>23</v>
      </c>
      <c r="H176" s="43" t="s">
        <v>1165</v>
      </c>
      <c r="I176" s="48">
        <v>393</v>
      </c>
      <c r="J176" s="52" t="s">
        <v>1199</v>
      </c>
      <c r="K176" s="40">
        <v>17</v>
      </c>
      <c r="L176" s="43" t="s">
        <v>1166</v>
      </c>
      <c r="M176" s="48">
        <v>413</v>
      </c>
      <c r="N176" s="52" t="s">
        <v>1200</v>
      </c>
      <c r="O176" s="40">
        <v>5</v>
      </c>
      <c r="P176" s="43" t="s">
        <v>777</v>
      </c>
      <c r="Q176" s="48">
        <v>14</v>
      </c>
      <c r="R176" s="52" t="s">
        <v>1150</v>
      </c>
      <c r="S176" s="40">
        <v>0</v>
      </c>
      <c r="T176" s="43" t="s">
        <v>450</v>
      </c>
      <c r="U176" s="48">
        <v>418</v>
      </c>
      <c r="V176" s="52" t="s">
        <v>1201</v>
      </c>
    </row>
    <row r="177" spans="1:22" ht="12.75" customHeight="1" x14ac:dyDescent="0.2"/>
    <row r="178" spans="1:22" s="90" customFormat="1" x14ac:dyDescent="0.2">
      <c r="A178" s="103" t="s">
        <v>1145</v>
      </c>
      <c r="B178" s="40"/>
      <c r="C178" s="147">
        <v>18</v>
      </c>
      <c r="D178" s="147"/>
      <c r="E178" s="147">
        <v>17</v>
      </c>
      <c r="F178" s="147"/>
      <c r="G178" s="147">
        <v>529</v>
      </c>
      <c r="H178" s="147"/>
      <c r="I178" s="147">
        <v>661</v>
      </c>
      <c r="J178" s="147"/>
      <c r="K178" s="147">
        <v>132</v>
      </c>
      <c r="L178" s="147"/>
      <c r="M178" s="147">
        <v>7000</v>
      </c>
      <c r="N178" s="147"/>
      <c r="O178" s="147">
        <v>33</v>
      </c>
      <c r="P178" s="147"/>
      <c r="Q178" s="147">
        <v>185</v>
      </c>
      <c r="R178" s="147"/>
      <c r="S178" s="147">
        <v>16</v>
      </c>
      <c r="T178" s="147"/>
      <c r="U178" s="147">
        <v>1234</v>
      </c>
      <c r="V178" s="147"/>
    </row>
    <row r="179" spans="1:22" ht="12.75" customHeight="1" x14ac:dyDescent="0.2">
      <c r="A179" s="103"/>
      <c r="B179" s="106" t="s">
        <v>1086</v>
      </c>
      <c r="C179" s="45">
        <v>0</v>
      </c>
      <c r="D179" s="108" t="s">
        <v>238</v>
      </c>
      <c r="E179" s="48">
        <v>1</v>
      </c>
      <c r="F179" s="52" t="s">
        <v>136</v>
      </c>
      <c r="G179" s="45">
        <v>19</v>
      </c>
      <c r="H179" s="50" t="s">
        <v>1112</v>
      </c>
      <c r="I179" s="48">
        <v>372</v>
      </c>
      <c r="J179" s="52" t="s">
        <v>1113</v>
      </c>
      <c r="K179" s="45">
        <v>14</v>
      </c>
      <c r="L179" s="50" t="s">
        <v>368</v>
      </c>
      <c r="M179" s="48">
        <v>666</v>
      </c>
      <c r="N179" s="52" t="s">
        <v>1114</v>
      </c>
      <c r="O179" s="45">
        <v>3</v>
      </c>
      <c r="P179" s="50" t="s">
        <v>253</v>
      </c>
      <c r="Q179" s="48">
        <v>14</v>
      </c>
      <c r="R179" s="52" t="s">
        <v>924</v>
      </c>
      <c r="S179" s="45">
        <v>0</v>
      </c>
      <c r="T179" s="50" t="s">
        <v>450</v>
      </c>
      <c r="U179" s="48">
        <v>410</v>
      </c>
      <c r="V179" s="52" t="s">
        <v>1115</v>
      </c>
    </row>
    <row r="180" spans="1:22" s="90" customFormat="1" x14ac:dyDescent="0.2">
      <c r="A180" s="103"/>
      <c r="B180" s="106" t="s">
        <v>1027</v>
      </c>
      <c r="C180" s="45">
        <v>2</v>
      </c>
      <c r="D180" s="108" t="s">
        <v>106</v>
      </c>
      <c r="E180" s="48">
        <v>1</v>
      </c>
      <c r="F180" s="52" t="s">
        <v>136</v>
      </c>
      <c r="G180" s="45">
        <v>26</v>
      </c>
      <c r="H180" s="50" t="s">
        <v>1054</v>
      </c>
      <c r="I180" s="48">
        <v>448</v>
      </c>
      <c r="J180" s="52" t="s">
        <v>1055</v>
      </c>
      <c r="K180" s="45">
        <v>17</v>
      </c>
      <c r="L180" s="50" t="s">
        <v>265</v>
      </c>
      <c r="M180" s="48">
        <v>885</v>
      </c>
      <c r="N180" s="52" t="s">
        <v>1056</v>
      </c>
      <c r="O180" s="45">
        <v>4</v>
      </c>
      <c r="P180" s="50" t="s">
        <v>114</v>
      </c>
      <c r="Q180" s="48">
        <v>21</v>
      </c>
      <c r="R180" s="52" t="s">
        <v>1057</v>
      </c>
      <c r="S180" s="45">
        <v>5</v>
      </c>
      <c r="T180" s="50" t="s">
        <v>159</v>
      </c>
      <c r="U180" s="48">
        <v>446</v>
      </c>
      <c r="V180" s="52" t="s">
        <v>1058</v>
      </c>
    </row>
    <row r="181" spans="1:22" ht="12.75" customHeight="1" x14ac:dyDescent="0.2">
      <c r="A181" s="103"/>
      <c r="B181" s="106" t="s">
        <v>968</v>
      </c>
      <c r="C181" s="45">
        <v>1</v>
      </c>
      <c r="D181" s="108" t="s">
        <v>144</v>
      </c>
      <c r="E181" s="48">
        <v>1</v>
      </c>
      <c r="F181" s="52" t="s">
        <v>136</v>
      </c>
      <c r="G181" s="45">
        <v>18</v>
      </c>
      <c r="H181" s="50" t="s">
        <v>995</v>
      </c>
      <c r="I181" s="48">
        <v>424</v>
      </c>
      <c r="J181" s="52" t="s">
        <v>996</v>
      </c>
      <c r="K181" s="45">
        <v>20</v>
      </c>
      <c r="L181" s="50" t="s">
        <v>997</v>
      </c>
      <c r="M181" s="48">
        <v>510</v>
      </c>
      <c r="N181" s="52" t="s">
        <v>998</v>
      </c>
      <c r="O181" s="45">
        <v>4</v>
      </c>
      <c r="P181" s="50" t="s">
        <v>362</v>
      </c>
      <c r="Q181" s="48">
        <v>23</v>
      </c>
      <c r="R181" s="52" t="s">
        <v>999</v>
      </c>
      <c r="S181" s="45">
        <v>5</v>
      </c>
      <c r="T181" s="50" t="s">
        <v>261</v>
      </c>
      <c r="U181" s="48">
        <v>391</v>
      </c>
      <c r="V181" s="52" t="s">
        <v>1000</v>
      </c>
    </row>
    <row r="182" spans="1:22" ht="12.75" customHeight="1" x14ac:dyDescent="0.2">
      <c r="A182" s="103"/>
      <c r="B182" s="40" t="s">
        <v>906</v>
      </c>
      <c r="C182" s="45">
        <v>1</v>
      </c>
      <c r="D182" s="108" t="s">
        <v>144</v>
      </c>
      <c r="E182" s="48">
        <v>1</v>
      </c>
      <c r="F182" s="52" t="s">
        <v>933</v>
      </c>
      <c r="G182" s="45">
        <v>21</v>
      </c>
      <c r="H182" s="50" t="s">
        <v>917</v>
      </c>
      <c r="I182" s="48">
        <v>399</v>
      </c>
      <c r="J182" s="52" t="s">
        <v>934</v>
      </c>
      <c r="K182" s="45">
        <v>16</v>
      </c>
      <c r="L182" s="50" t="s">
        <v>935</v>
      </c>
      <c r="M182" s="48">
        <v>480</v>
      </c>
      <c r="N182" s="52" t="s">
        <v>936</v>
      </c>
      <c r="O182" s="45">
        <v>4</v>
      </c>
      <c r="P182" s="50" t="s">
        <v>240</v>
      </c>
      <c r="Q182" s="48">
        <v>14</v>
      </c>
      <c r="R182" s="52" t="s">
        <v>937</v>
      </c>
      <c r="S182" s="45">
        <v>4</v>
      </c>
      <c r="T182" s="50" t="s">
        <v>159</v>
      </c>
      <c r="U182" s="48">
        <v>388</v>
      </c>
      <c r="V182" s="52" t="s">
        <v>938</v>
      </c>
    </row>
    <row r="183" spans="1:22" ht="12.75" customHeight="1" x14ac:dyDescent="0.2">
      <c r="A183" s="103"/>
      <c r="B183" s="40" t="s">
        <v>846</v>
      </c>
      <c r="C183" s="45">
        <v>3</v>
      </c>
      <c r="D183" s="108" t="s">
        <v>203</v>
      </c>
      <c r="E183" s="48">
        <v>2</v>
      </c>
      <c r="F183" s="52" t="s">
        <v>181</v>
      </c>
      <c r="G183" s="45">
        <v>22</v>
      </c>
      <c r="H183" s="50" t="s">
        <v>873</v>
      </c>
      <c r="I183" s="48">
        <v>429</v>
      </c>
      <c r="J183" s="52" t="s">
        <v>874</v>
      </c>
      <c r="K183" s="45">
        <v>21</v>
      </c>
      <c r="L183" s="50" t="s">
        <v>247</v>
      </c>
      <c r="M183" s="48">
        <v>362</v>
      </c>
      <c r="N183" s="52" t="s">
        <v>875</v>
      </c>
      <c r="O183" s="45">
        <v>5</v>
      </c>
      <c r="P183" s="50" t="s">
        <v>115</v>
      </c>
      <c r="Q183" s="48">
        <v>17</v>
      </c>
      <c r="R183" s="52" t="s">
        <v>876</v>
      </c>
      <c r="S183" s="45">
        <v>5</v>
      </c>
      <c r="T183" s="50" t="s">
        <v>292</v>
      </c>
      <c r="U183" s="48">
        <v>401</v>
      </c>
      <c r="V183" s="52" t="s">
        <v>877</v>
      </c>
    </row>
    <row r="184" spans="1:22" ht="12.75" customHeight="1" x14ac:dyDescent="0.2">
      <c r="A184" s="103"/>
      <c r="B184" s="40" t="s">
        <v>776</v>
      </c>
      <c r="C184" s="45">
        <v>2</v>
      </c>
      <c r="D184" s="108" t="s">
        <v>121</v>
      </c>
      <c r="E184" s="48">
        <v>2</v>
      </c>
      <c r="F184" s="52" t="s">
        <v>181</v>
      </c>
      <c r="G184" s="45">
        <v>19</v>
      </c>
      <c r="H184" s="50" t="s">
        <v>832</v>
      </c>
      <c r="I184" s="48">
        <v>447</v>
      </c>
      <c r="J184" s="52" t="s">
        <v>806</v>
      </c>
      <c r="K184" s="45">
        <v>23</v>
      </c>
      <c r="L184" s="50" t="s">
        <v>833</v>
      </c>
      <c r="M184" s="48">
        <v>337</v>
      </c>
      <c r="N184" s="52" t="s">
        <v>803</v>
      </c>
      <c r="O184" s="45">
        <v>5</v>
      </c>
      <c r="P184" s="50" t="s">
        <v>802</v>
      </c>
      <c r="Q184" s="48">
        <v>21</v>
      </c>
      <c r="R184" s="52" t="s">
        <v>800</v>
      </c>
      <c r="S184" s="45">
        <v>3</v>
      </c>
      <c r="T184" s="50" t="s">
        <v>189</v>
      </c>
      <c r="U184" s="48">
        <v>434</v>
      </c>
      <c r="V184" s="52" t="s">
        <v>834</v>
      </c>
    </row>
    <row r="185" spans="1:22" x14ac:dyDescent="0.2">
      <c r="A185" s="103"/>
      <c r="B185" s="40" t="s">
        <v>712</v>
      </c>
      <c r="C185" s="45">
        <v>2</v>
      </c>
      <c r="D185" s="108" t="s">
        <v>121</v>
      </c>
      <c r="E185" s="48">
        <v>1</v>
      </c>
      <c r="F185" s="52" t="s">
        <v>144</v>
      </c>
      <c r="G185" s="45">
        <v>22</v>
      </c>
      <c r="H185" s="50" t="s">
        <v>743</v>
      </c>
      <c r="I185" s="48">
        <v>396</v>
      </c>
      <c r="J185" s="52" t="s">
        <v>744</v>
      </c>
      <c r="K185" s="45">
        <v>23</v>
      </c>
      <c r="L185" s="50" t="s">
        <v>745</v>
      </c>
      <c r="M185" s="48">
        <v>249</v>
      </c>
      <c r="N185" s="52" t="s">
        <v>1923</v>
      </c>
      <c r="O185" s="45">
        <v>5</v>
      </c>
      <c r="P185" s="50" t="s">
        <v>267</v>
      </c>
      <c r="Q185" s="48">
        <v>17</v>
      </c>
      <c r="R185" s="52" t="s">
        <v>746</v>
      </c>
      <c r="S185" s="45">
        <v>3</v>
      </c>
      <c r="T185" s="50" t="s">
        <v>189</v>
      </c>
      <c r="U185" s="48">
        <v>508</v>
      </c>
      <c r="V185" s="52" t="s">
        <v>747</v>
      </c>
    </row>
    <row r="186" spans="1:22" x14ac:dyDescent="0.2">
      <c r="A186" s="103"/>
      <c r="B186" s="40" t="s">
        <v>649</v>
      </c>
      <c r="C186" s="45">
        <v>3</v>
      </c>
      <c r="D186" s="108" t="s">
        <v>217</v>
      </c>
      <c r="E186" s="48">
        <v>2</v>
      </c>
      <c r="F186" s="52" t="s">
        <v>121</v>
      </c>
      <c r="G186" s="45">
        <v>16</v>
      </c>
      <c r="H186" s="50" t="s">
        <v>677</v>
      </c>
      <c r="I186" s="48">
        <v>406</v>
      </c>
      <c r="J186" s="52" t="s">
        <v>678</v>
      </c>
      <c r="K186" s="45">
        <v>23</v>
      </c>
      <c r="L186" s="50" t="s">
        <v>679</v>
      </c>
      <c r="M186" s="48">
        <v>556</v>
      </c>
      <c r="N186" s="52" t="s">
        <v>680</v>
      </c>
      <c r="O186" s="45">
        <v>5</v>
      </c>
      <c r="P186" s="50" t="s">
        <v>259</v>
      </c>
      <c r="Q186" s="48">
        <v>14</v>
      </c>
      <c r="R186" s="52" t="s">
        <v>190</v>
      </c>
      <c r="S186" s="45">
        <v>4</v>
      </c>
      <c r="T186" s="50" t="s">
        <v>259</v>
      </c>
      <c r="U186" s="48">
        <v>546</v>
      </c>
      <c r="V186" s="52" t="s">
        <v>681</v>
      </c>
    </row>
    <row r="187" spans="1:22" x14ac:dyDescent="0.2">
      <c r="B187" s="40" t="s">
        <v>360</v>
      </c>
      <c r="C187" s="45">
        <v>4</v>
      </c>
      <c r="D187" s="108" t="s">
        <v>292</v>
      </c>
      <c r="E187" s="48">
        <v>2</v>
      </c>
      <c r="F187" s="52" t="s">
        <v>106</v>
      </c>
      <c r="G187" s="45">
        <v>17</v>
      </c>
      <c r="H187" s="50" t="s">
        <v>368</v>
      </c>
      <c r="I187" s="48">
        <v>458</v>
      </c>
      <c r="J187" s="52" t="s">
        <v>377</v>
      </c>
      <c r="K187" s="45">
        <v>33</v>
      </c>
      <c r="L187" s="50" t="s">
        <v>386</v>
      </c>
      <c r="M187" s="48">
        <v>500</v>
      </c>
      <c r="N187" s="52" t="s">
        <v>538</v>
      </c>
      <c r="O187" s="45">
        <v>4</v>
      </c>
      <c r="P187" s="50" t="s">
        <v>362</v>
      </c>
      <c r="Q187" s="48">
        <v>16</v>
      </c>
      <c r="R187" s="52" t="s">
        <v>401</v>
      </c>
      <c r="S187" s="45">
        <v>3</v>
      </c>
      <c r="T187" s="50" t="s">
        <v>253</v>
      </c>
      <c r="U187" s="48">
        <v>536</v>
      </c>
      <c r="V187" s="52" t="s">
        <v>411</v>
      </c>
    </row>
    <row r="188" spans="1:22" x14ac:dyDescent="0.2">
      <c r="A188" s="120" t="s">
        <v>569</v>
      </c>
      <c r="B188" s="40" t="s">
        <v>50</v>
      </c>
      <c r="C188" s="45">
        <v>4</v>
      </c>
      <c r="D188" s="108" t="s">
        <v>240</v>
      </c>
      <c r="E188" s="48">
        <v>2</v>
      </c>
      <c r="F188" s="52" t="s">
        <v>121</v>
      </c>
      <c r="G188" s="45">
        <v>16</v>
      </c>
      <c r="H188" s="50" t="s">
        <v>241</v>
      </c>
      <c r="I188" s="48">
        <v>470</v>
      </c>
      <c r="J188" s="52" t="s">
        <v>242</v>
      </c>
      <c r="K188" s="45">
        <v>32</v>
      </c>
      <c r="L188" s="50" t="s">
        <v>243</v>
      </c>
      <c r="M188" s="48">
        <v>522</v>
      </c>
      <c r="N188" s="52" t="s">
        <v>529</v>
      </c>
      <c r="O188" s="45">
        <v>5</v>
      </c>
      <c r="P188" s="50" t="s">
        <v>244</v>
      </c>
      <c r="Q188" s="48">
        <v>19</v>
      </c>
      <c r="R188" s="52" t="s">
        <v>245</v>
      </c>
      <c r="S188" s="45">
        <v>4</v>
      </c>
      <c r="T188" s="50" t="s">
        <v>171</v>
      </c>
      <c r="U188" s="48">
        <v>457</v>
      </c>
      <c r="V188" s="52" t="s">
        <v>246</v>
      </c>
    </row>
    <row r="189" spans="1:22" x14ac:dyDescent="0.2">
      <c r="A189" s="120" t="s">
        <v>21</v>
      </c>
      <c r="B189" s="40" t="s">
        <v>59</v>
      </c>
      <c r="C189" s="45">
        <v>4</v>
      </c>
      <c r="D189" s="108" t="s">
        <v>240</v>
      </c>
      <c r="E189" s="48">
        <v>2</v>
      </c>
      <c r="F189" s="52" t="s">
        <v>189</v>
      </c>
      <c r="G189" s="45">
        <v>20</v>
      </c>
      <c r="H189" s="50" t="s">
        <v>247</v>
      </c>
      <c r="I189" s="48">
        <v>436</v>
      </c>
      <c r="J189" s="52" t="s">
        <v>248</v>
      </c>
      <c r="K189" s="45">
        <v>34</v>
      </c>
      <c r="L189" s="50" t="s">
        <v>249</v>
      </c>
      <c r="M189" s="48">
        <v>399</v>
      </c>
      <c r="N189" s="52" t="s">
        <v>515</v>
      </c>
      <c r="O189" s="45">
        <v>7</v>
      </c>
      <c r="P189" s="50" t="s">
        <v>250</v>
      </c>
      <c r="Q189" s="48">
        <v>17</v>
      </c>
      <c r="R189" s="52" t="s">
        <v>251</v>
      </c>
      <c r="S189" s="45">
        <v>2</v>
      </c>
      <c r="T189" s="50" t="s">
        <v>144</v>
      </c>
      <c r="U189" s="48">
        <v>443</v>
      </c>
      <c r="V189" s="52" t="s">
        <v>252</v>
      </c>
    </row>
    <row r="190" spans="1:22" ht="12.75" x14ac:dyDescent="0.2">
      <c r="A190" s="117"/>
      <c r="B190" s="40" t="s">
        <v>69</v>
      </c>
      <c r="C190" s="45">
        <v>4</v>
      </c>
      <c r="D190" s="108" t="s">
        <v>253</v>
      </c>
      <c r="E190" s="48">
        <v>2</v>
      </c>
      <c r="F190" s="52" t="s">
        <v>144</v>
      </c>
      <c r="G190" s="45">
        <v>24</v>
      </c>
      <c r="H190" s="50" t="s">
        <v>254</v>
      </c>
      <c r="I190" s="48">
        <v>374</v>
      </c>
      <c r="J190" s="52" t="s">
        <v>255</v>
      </c>
      <c r="K190" s="45">
        <v>33</v>
      </c>
      <c r="L190" s="50" t="s">
        <v>256</v>
      </c>
      <c r="M190" s="48">
        <v>301</v>
      </c>
      <c r="N190" s="52" t="s">
        <v>524</v>
      </c>
      <c r="O190" s="45">
        <v>6</v>
      </c>
      <c r="P190" s="50" t="s">
        <v>257</v>
      </c>
      <c r="Q190" s="48">
        <v>18</v>
      </c>
      <c r="R190" s="52" t="s">
        <v>258</v>
      </c>
      <c r="S190" s="45">
        <v>4</v>
      </c>
      <c r="T190" s="50" t="s">
        <v>259</v>
      </c>
      <c r="U190" s="48">
        <v>455</v>
      </c>
      <c r="V190" s="52" t="s">
        <v>260</v>
      </c>
    </row>
    <row r="191" spans="1:22" x14ac:dyDescent="0.2">
      <c r="B191" s="40" t="s">
        <v>78</v>
      </c>
      <c r="C191" s="45">
        <v>2</v>
      </c>
      <c r="D191" s="108" t="s">
        <v>261</v>
      </c>
      <c r="E191" s="48">
        <v>2</v>
      </c>
      <c r="F191" s="52" t="s">
        <v>253</v>
      </c>
      <c r="G191" s="45">
        <v>23</v>
      </c>
      <c r="H191" s="50" t="s">
        <v>262</v>
      </c>
      <c r="I191" s="48">
        <v>423</v>
      </c>
      <c r="J191" s="52" t="s">
        <v>263</v>
      </c>
      <c r="K191" s="45">
        <v>42</v>
      </c>
      <c r="L191" s="50" t="s">
        <v>264</v>
      </c>
      <c r="M191" s="48">
        <v>793</v>
      </c>
      <c r="N191" s="52" t="s">
        <v>551</v>
      </c>
      <c r="O191" s="45">
        <v>7</v>
      </c>
      <c r="P191" s="50" t="s">
        <v>250</v>
      </c>
      <c r="Q191" s="48">
        <v>18</v>
      </c>
      <c r="R191" s="52" t="s">
        <v>265</v>
      </c>
      <c r="S191" s="45">
        <v>3</v>
      </c>
      <c r="T191" s="50" t="s">
        <v>159</v>
      </c>
      <c r="U191" s="48">
        <v>483</v>
      </c>
      <c r="V191" s="52" t="s">
        <v>266</v>
      </c>
    </row>
    <row r="192" spans="1:22" s="90" customFormat="1" x14ac:dyDescent="0.2">
      <c r="A192" s="39"/>
      <c r="B192" s="40" t="s">
        <v>88</v>
      </c>
      <c r="C192" s="45">
        <v>2</v>
      </c>
      <c r="D192" s="108" t="s">
        <v>267</v>
      </c>
      <c r="E192" s="48">
        <v>3</v>
      </c>
      <c r="F192" s="52" t="s">
        <v>189</v>
      </c>
      <c r="G192" s="45">
        <v>23</v>
      </c>
      <c r="H192" s="50" t="s">
        <v>268</v>
      </c>
      <c r="I192" s="48">
        <v>487</v>
      </c>
      <c r="J192" s="52" t="s">
        <v>269</v>
      </c>
      <c r="K192" s="45">
        <v>61</v>
      </c>
      <c r="L192" s="50" t="s">
        <v>270</v>
      </c>
      <c r="M192" s="48">
        <v>923</v>
      </c>
      <c r="N192" s="52" t="s">
        <v>550</v>
      </c>
      <c r="O192" s="45">
        <v>5</v>
      </c>
      <c r="P192" s="50" t="s">
        <v>267</v>
      </c>
      <c r="Q192" s="48">
        <v>20</v>
      </c>
      <c r="R192" s="52" t="s">
        <v>271</v>
      </c>
      <c r="S192" s="45">
        <v>0</v>
      </c>
      <c r="T192" s="50" t="s">
        <v>238</v>
      </c>
      <c r="U192" s="48">
        <v>574</v>
      </c>
      <c r="V192" s="52" t="s">
        <v>272</v>
      </c>
    </row>
    <row r="193" spans="1:22" s="90" customFormat="1" x14ac:dyDescent="0.2">
      <c r="A193" s="39"/>
      <c r="B193" s="40" t="s">
        <v>97</v>
      </c>
      <c r="C193" s="45">
        <v>1</v>
      </c>
      <c r="D193" s="108" t="s">
        <v>112</v>
      </c>
      <c r="E193" s="48">
        <v>3</v>
      </c>
      <c r="F193" s="52" t="s">
        <v>253</v>
      </c>
      <c r="G193" s="45">
        <v>33</v>
      </c>
      <c r="H193" s="50" t="s">
        <v>273</v>
      </c>
      <c r="I193" s="48">
        <v>424</v>
      </c>
      <c r="J193" s="52" t="s">
        <v>274</v>
      </c>
      <c r="K193" s="45">
        <v>69</v>
      </c>
      <c r="L193" s="50" t="s">
        <v>275</v>
      </c>
      <c r="M193" s="48">
        <v>1029</v>
      </c>
      <c r="N193" s="52" t="s">
        <v>549</v>
      </c>
      <c r="O193" s="45">
        <v>3</v>
      </c>
      <c r="P193" s="50" t="s">
        <v>61</v>
      </c>
      <c r="Q193" s="48">
        <v>24</v>
      </c>
      <c r="R193" s="52" t="s">
        <v>276</v>
      </c>
      <c r="S193" s="45">
        <v>0</v>
      </c>
      <c r="T193" s="50" t="s">
        <v>106</v>
      </c>
      <c r="U193" s="48">
        <v>612</v>
      </c>
      <c r="V193" s="52" t="s">
        <v>277</v>
      </c>
    </row>
    <row r="194" spans="1:22" s="90" customFormat="1" x14ac:dyDescent="0.2">
      <c r="A194" s="41"/>
      <c r="B194" s="42" t="s">
        <v>573</v>
      </c>
      <c r="C194" s="46">
        <v>0</v>
      </c>
      <c r="D194" s="115" t="s">
        <v>450</v>
      </c>
      <c r="E194" s="49">
        <v>4</v>
      </c>
      <c r="F194" s="53" t="s">
        <v>89</v>
      </c>
      <c r="G194" s="46">
        <v>32</v>
      </c>
      <c r="H194" s="51" t="s">
        <v>606</v>
      </c>
      <c r="I194" s="49">
        <v>411</v>
      </c>
      <c r="J194" s="53" t="s">
        <v>607</v>
      </c>
      <c r="K194" s="46">
        <v>69</v>
      </c>
      <c r="L194" s="51" t="s">
        <v>608</v>
      </c>
      <c r="M194" s="49">
        <v>628</v>
      </c>
      <c r="N194" s="53" t="s">
        <v>609</v>
      </c>
      <c r="O194" s="46">
        <v>3</v>
      </c>
      <c r="P194" s="51" t="s">
        <v>610</v>
      </c>
      <c r="Q194" s="49">
        <v>27</v>
      </c>
      <c r="R194" s="53" t="s">
        <v>612</v>
      </c>
      <c r="S194" s="46">
        <v>5</v>
      </c>
      <c r="T194" s="51" t="s">
        <v>611</v>
      </c>
      <c r="U194" s="49">
        <v>561</v>
      </c>
      <c r="V194" s="53" t="s">
        <v>613</v>
      </c>
    </row>
    <row r="195" spans="1:22" s="90" customFormat="1" ht="12.75" x14ac:dyDescent="0.2">
      <c r="A195" s="121" t="s">
        <v>1494</v>
      </c>
      <c r="B195" s="40"/>
      <c r="C195" s="45"/>
      <c r="D195" s="108"/>
      <c r="E195" s="45"/>
      <c r="F195" s="50"/>
      <c r="G195" s="45"/>
      <c r="H195" s="50"/>
      <c r="I195" s="45"/>
      <c r="J195" s="50"/>
      <c r="K195" s="45"/>
      <c r="L195" s="50"/>
      <c r="M195" s="45"/>
      <c r="N195" s="50"/>
      <c r="O195" s="45"/>
      <c r="P195" s="50"/>
      <c r="Q195" s="45"/>
      <c r="R195" s="50"/>
      <c r="S195" s="45"/>
      <c r="T195" s="50"/>
      <c r="U195" s="45"/>
      <c r="V195" s="50"/>
    </row>
    <row r="196" spans="1:22" s="90" customFormat="1" x14ac:dyDescent="0.2">
      <c r="A196" s="47"/>
      <c r="B196" s="40"/>
      <c r="C196" s="45"/>
      <c r="D196" s="108"/>
      <c r="E196" s="45"/>
      <c r="F196" s="50"/>
      <c r="G196" s="45"/>
      <c r="H196" s="50"/>
      <c r="I196" s="45"/>
      <c r="J196" s="50"/>
      <c r="K196" s="45"/>
      <c r="L196" s="50"/>
      <c r="M196" s="45"/>
      <c r="N196" s="50"/>
      <c r="O196" s="45"/>
      <c r="P196" s="50"/>
      <c r="Q196" s="45"/>
      <c r="R196" s="50"/>
      <c r="S196" s="45"/>
      <c r="T196" s="50"/>
      <c r="U196" s="45"/>
      <c r="V196" s="50"/>
    </row>
    <row r="197" spans="1:22" s="104" customFormat="1" ht="12.75" x14ac:dyDescent="0.2">
      <c r="A197" s="103" t="s">
        <v>1144</v>
      </c>
      <c r="B197" s="90"/>
      <c r="C197" s="148">
        <v>22</v>
      </c>
      <c r="D197" s="149"/>
      <c r="E197" s="148">
        <v>21</v>
      </c>
      <c r="F197" s="149"/>
      <c r="G197" s="148">
        <v>629</v>
      </c>
      <c r="H197" s="149"/>
      <c r="I197" s="148">
        <v>787</v>
      </c>
      <c r="J197" s="149"/>
      <c r="K197" s="148">
        <v>157</v>
      </c>
      <c r="L197" s="149"/>
      <c r="M197" s="148">
        <v>9000</v>
      </c>
      <c r="N197" s="149"/>
      <c r="O197" s="148">
        <v>39</v>
      </c>
      <c r="P197" s="149"/>
      <c r="Q197" s="148">
        <v>220</v>
      </c>
      <c r="R197" s="149"/>
      <c r="S197" s="148">
        <v>18</v>
      </c>
      <c r="T197" s="149"/>
      <c r="U197" s="148">
        <v>1468</v>
      </c>
      <c r="V197" s="149"/>
    </row>
    <row r="198" spans="1:22" s="104" customFormat="1" x14ac:dyDescent="0.2">
      <c r="A198" s="103"/>
      <c r="B198" s="104" t="s">
        <v>1943</v>
      </c>
      <c r="C198" s="40" t="s">
        <v>1588</v>
      </c>
      <c r="D198" s="132" t="s">
        <v>1911</v>
      </c>
      <c r="E198" s="48" t="s">
        <v>1404</v>
      </c>
      <c r="F198" s="52" t="s">
        <v>1461</v>
      </c>
      <c r="G198" s="40">
        <v>40</v>
      </c>
      <c r="H198" s="132" t="s">
        <v>1982</v>
      </c>
      <c r="I198" s="48">
        <v>276</v>
      </c>
      <c r="J198" s="52" t="s">
        <v>1991</v>
      </c>
      <c r="K198" s="40">
        <v>25</v>
      </c>
      <c r="L198" s="132" t="s">
        <v>1994</v>
      </c>
      <c r="M198" s="48" t="s">
        <v>2002</v>
      </c>
      <c r="N198" s="52" t="s">
        <v>2003</v>
      </c>
      <c r="O198" s="40"/>
      <c r="P198" s="132"/>
      <c r="Q198" s="48">
        <v>23</v>
      </c>
      <c r="R198" s="52" t="s">
        <v>2006</v>
      </c>
      <c r="S198" s="40" t="s">
        <v>1588</v>
      </c>
      <c r="T198" s="132" t="s">
        <v>1852</v>
      </c>
      <c r="U198" s="48">
        <v>617</v>
      </c>
      <c r="V198" s="52" t="s">
        <v>2013</v>
      </c>
    </row>
    <row r="199" spans="1:22" s="104" customFormat="1" x14ac:dyDescent="0.2">
      <c r="A199" s="103"/>
      <c r="B199" s="104" t="s">
        <v>1942</v>
      </c>
      <c r="C199" s="40" t="s">
        <v>1588</v>
      </c>
      <c r="D199" s="132" t="s">
        <v>1852</v>
      </c>
      <c r="E199" s="48" t="s">
        <v>1404</v>
      </c>
      <c r="F199" s="52" t="s">
        <v>1461</v>
      </c>
      <c r="G199" s="40">
        <v>39</v>
      </c>
      <c r="H199" s="132" t="s">
        <v>1946</v>
      </c>
      <c r="I199" s="48">
        <v>271</v>
      </c>
      <c r="J199" s="52" t="s">
        <v>1955</v>
      </c>
      <c r="K199" s="40">
        <v>26</v>
      </c>
      <c r="L199" s="132" t="s">
        <v>1957</v>
      </c>
      <c r="M199" s="48" t="s">
        <v>1940</v>
      </c>
      <c r="N199" s="52" t="s">
        <v>1966</v>
      </c>
      <c r="O199" s="40"/>
      <c r="P199" s="132"/>
      <c r="Q199" s="48">
        <v>26</v>
      </c>
      <c r="R199" s="52" t="s">
        <v>1969</v>
      </c>
      <c r="S199" s="40" t="s">
        <v>1588</v>
      </c>
      <c r="T199" s="132" t="s">
        <v>1852</v>
      </c>
      <c r="U199" s="48">
        <v>389</v>
      </c>
      <c r="V199" s="52" t="s">
        <v>1978</v>
      </c>
    </row>
    <row r="200" spans="1:22" s="104" customFormat="1" x14ac:dyDescent="0.2">
      <c r="A200" s="103"/>
      <c r="B200" s="104" t="s">
        <v>1899</v>
      </c>
      <c r="C200" s="40" t="s">
        <v>1588</v>
      </c>
      <c r="D200" s="132" t="s">
        <v>1867</v>
      </c>
      <c r="E200" s="48" t="s">
        <v>1404</v>
      </c>
      <c r="F200" s="52" t="s">
        <v>1405</v>
      </c>
      <c r="G200" s="40">
        <v>72</v>
      </c>
      <c r="H200" s="43" t="s">
        <v>1924</v>
      </c>
      <c r="I200" s="48">
        <v>285</v>
      </c>
      <c r="J200" s="52" t="s">
        <v>1925</v>
      </c>
      <c r="K200" s="40">
        <v>26</v>
      </c>
      <c r="L200" s="43" t="s">
        <v>1283</v>
      </c>
      <c r="M200" s="48" t="s">
        <v>1894</v>
      </c>
      <c r="N200" s="52" t="s">
        <v>1926</v>
      </c>
      <c r="O200" s="40"/>
      <c r="P200" s="43"/>
      <c r="Q200" s="48">
        <v>43</v>
      </c>
      <c r="R200" s="52" t="s">
        <v>1927</v>
      </c>
      <c r="S200" s="40" t="s">
        <v>1588</v>
      </c>
      <c r="T200" s="43" t="s">
        <v>1852</v>
      </c>
      <c r="U200" s="48">
        <v>378</v>
      </c>
      <c r="V200" s="52" t="s">
        <v>1928</v>
      </c>
    </row>
    <row r="201" spans="1:22" s="104" customFormat="1" x14ac:dyDescent="0.2">
      <c r="A201" s="103"/>
      <c r="B201" s="104" t="s">
        <v>1843</v>
      </c>
      <c r="C201" s="40" t="s">
        <v>1588</v>
      </c>
      <c r="D201" s="132" t="s">
        <v>1852</v>
      </c>
      <c r="E201" s="48" t="s">
        <v>1404</v>
      </c>
      <c r="F201" s="52" t="s">
        <v>1405</v>
      </c>
      <c r="G201" s="40">
        <v>56</v>
      </c>
      <c r="H201" s="43" t="s">
        <v>1862</v>
      </c>
      <c r="I201" s="48">
        <v>345</v>
      </c>
      <c r="J201" s="52" t="s">
        <v>1863</v>
      </c>
      <c r="K201" s="40">
        <v>30</v>
      </c>
      <c r="L201" s="43" t="s">
        <v>1864</v>
      </c>
      <c r="M201" s="48" t="s">
        <v>1844</v>
      </c>
      <c r="N201" s="52" t="s">
        <v>1865</v>
      </c>
      <c r="O201" s="40"/>
      <c r="P201" s="43"/>
      <c r="Q201" s="48">
        <v>45</v>
      </c>
      <c r="R201" s="52" t="s">
        <v>1866</v>
      </c>
      <c r="S201" s="40" t="s">
        <v>1588</v>
      </c>
      <c r="T201" s="43" t="s">
        <v>1852</v>
      </c>
      <c r="U201" s="48">
        <v>457</v>
      </c>
      <c r="V201" s="52" t="s">
        <v>1890</v>
      </c>
    </row>
    <row r="202" spans="1:22" s="104" customFormat="1" x14ac:dyDescent="0.2">
      <c r="A202" s="103"/>
      <c r="B202" s="104" t="s">
        <v>1795</v>
      </c>
      <c r="C202" s="40" t="s">
        <v>1432</v>
      </c>
      <c r="D202" s="132" t="s">
        <v>1471</v>
      </c>
      <c r="E202" s="105">
        <v>1.1000000000000001</v>
      </c>
      <c r="F202" s="52" t="s">
        <v>1802</v>
      </c>
      <c r="G202" s="40">
        <v>39</v>
      </c>
      <c r="H202" s="43" t="s">
        <v>1808</v>
      </c>
      <c r="I202" s="48">
        <v>345</v>
      </c>
      <c r="J202" s="52" t="s">
        <v>1815</v>
      </c>
      <c r="K202" s="40">
        <v>29</v>
      </c>
      <c r="L202" s="43" t="s">
        <v>1817</v>
      </c>
      <c r="M202" s="48" t="s">
        <v>1788</v>
      </c>
      <c r="N202" s="52" t="s">
        <v>1824</v>
      </c>
      <c r="O202" s="40"/>
      <c r="P202" s="43"/>
      <c r="Q202" s="48">
        <v>33</v>
      </c>
      <c r="R202" s="52" t="s">
        <v>1830</v>
      </c>
      <c r="S202" s="40" t="s">
        <v>1372</v>
      </c>
      <c r="T202" s="43" t="s">
        <v>1382</v>
      </c>
      <c r="U202" s="48">
        <v>460</v>
      </c>
      <c r="V202" s="52" t="s">
        <v>1837</v>
      </c>
    </row>
    <row r="203" spans="1:22" s="104" customFormat="1" x14ac:dyDescent="0.2">
      <c r="A203" s="103"/>
      <c r="B203" s="104" t="s">
        <v>1749</v>
      </c>
      <c r="C203" s="40" t="s">
        <v>1372</v>
      </c>
      <c r="D203" s="132" t="s">
        <v>1390</v>
      </c>
      <c r="E203" s="48">
        <v>2</v>
      </c>
      <c r="F203" s="52" t="s">
        <v>189</v>
      </c>
      <c r="G203" s="40">
        <v>30</v>
      </c>
      <c r="H203" s="43" t="s">
        <v>1466</v>
      </c>
      <c r="I203" s="48">
        <v>319</v>
      </c>
      <c r="J203" s="52" t="s">
        <v>1761</v>
      </c>
      <c r="K203" s="40">
        <v>35</v>
      </c>
      <c r="L203" s="43" t="s">
        <v>1766</v>
      </c>
      <c r="M203" s="48" t="s">
        <v>1788</v>
      </c>
      <c r="N203" s="52" t="s">
        <v>1773</v>
      </c>
      <c r="O203" s="40"/>
      <c r="P203" s="43"/>
      <c r="Q203" s="48">
        <v>23</v>
      </c>
      <c r="R203" s="52" t="s">
        <v>510</v>
      </c>
      <c r="S203" s="40" t="s">
        <v>1372</v>
      </c>
      <c r="T203" s="43" t="s">
        <v>1377</v>
      </c>
      <c r="U203" s="48">
        <v>430</v>
      </c>
      <c r="V203" s="52" t="s">
        <v>1784</v>
      </c>
    </row>
    <row r="204" spans="1:22" s="104" customFormat="1" x14ac:dyDescent="0.2">
      <c r="A204" s="103"/>
      <c r="B204" s="104" t="s">
        <v>1697</v>
      </c>
      <c r="C204" s="40" t="s">
        <v>1372</v>
      </c>
      <c r="D204" s="39" t="s">
        <v>1706</v>
      </c>
      <c r="E204" s="48">
        <v>3</v>
      </c>
      <c r="F204" s="52" t="s">
        <v>778</v>
      </c>
      <c r="G204" s="40">
        <v>37</v>
      </c>
      <c r="H204" s="43" t="s">
        <v>156</v>
      </c>
      <c r="I204" s="48">
        <v>335</v>
      </c>
      <c r="J204" s="52" t="s">
        <v>1728</v>
      </c>
      <c r="K204" s="40">
        <v>30</v>
      </c>
      <c r="L204" s="43" t="s">
        <v>1729</v>
      </c>
      <c r="M204" s="48" t="s">
        <v>1695</v>
      </c>
      <c r="N204" s="52" t="s">
        <v>1730</v>
      </c>
      <c r="O204" s="40">
        <v>7</v>
      </c>
      <c r="P204" s="43" t="s">
        <v>1731</v>
      </c>
      <c r="Q204" s="48">
        <v>27</v>
      </c>
      <c r="R204" s="52" t="s">
        <v>1732</v>
      </c>
      <c r="S204" s="40" t="s">
        <v>1372</v>
      </c>
      <c r="T204" s="43" t="s">
        <v>1706</v>
      </c>
      <c r="U204" s="48">
        <v>445</v>
      </c>
      <c r="V204" s="52" t="s">
        <v>1733</v>
      </c>
    </row>
    <row r="205" spans="1:22" s="104" customFormat="1" x14ac:dyDescent="0.2">
      <c r="A205" s="103"/>
      <c r="B205" s="104" t="s">
        <v>1635</v>
      </c>
      <c r="C205" s="40" t="s">
        <v>1372</v>
      </c>
      <c r="D205" s="39" t="s">
        <v>1382</v>
      </c>
      <c r="E205" s="48">
        <v>1</v>
      </c>
      <c r="F205" s="52" t="s">
        <v>121</v>
      </c>
      <c r="G205" s="40">
        <v>44</v>
      </c>
      <c r="H205" s="43" t="s">
        <v>1664</v>
      </c>
      <c r="I205" s="48">
        <v>334</v>
      </c>
      <c r="J205" s="52" t="s">
        <v>1665</v>
      </c>
      <c r="K205" s="40">
        <v>29</v>
      </c>
      <c r="L205" s="43" t="s">
        <v>1164</v>
      </c>
      <c r="M205" s="48" t="s">
        <v>1675</v>
      </c>
      <c r="N205" s="52" t="s">
        <v>1666</v>
      </c>
      <c r="O205" s="40">
        <v>7</v>
      </c>
      <c r="P205" s="43" t="s">
        <v>1063</v>
      </c>
      <c r="Q205" s="48">
        <v>29</v>
      </c>
      <c r="R205" s="52" t="s">
        <v>1454</v>
      </c>
      <c r="S205" s="40" t="s">
        <v>1372</v>
      </c>
      <c r="T205" s="43" t="s">
        <v>1382</v>
      </c>
      <c r="U205" s="48">
        <v>423</v>
      </c>
      <c r="V205" s="52" t="s">
        <v>1667</v>
      </c>
    </row>
    <row r="206" spans="1:22" s="104" customFormat="1" x14ac:dyDescent="0.2">
      <c r="A206" s="103"/>
      <c r="B206" s="104" t="s">
        <v>1591</v>
      </c>
      <c r="C206" s="40" t="s">
        <v>1372</v>
      </c>
      <c r="D206" s="39" t="s">
        <v>1382</v>
      </c>
      <c r="E206" s="48">
        <v>2</v>
      </c>
      <c r="F206" s="52" t="s">
        <v>217</v>
      </c>
      <c r="G206" s="40">
        <v>57</v>
      </c>
      <c r="H206" s="43" t="s">
        <v>1621</v>
      </c>
      <c r="I206" s="48">
        <v>373</v>
      </c>
      <c r="J206" s="52" t="s">
        <v>1622</v>
      </c>
      <c r="K206" s="40">
        <v>31</v>
      </c>
      <c r="L206" s="43" t="s">
        <v>1164</v>
      </c>
      <c r="M206" s="48" t="s">
        <v>1589</v>
      </c>
      <c r="N206" s="52" t="s">
        <v>1623</v>
      </c>
      <c r="O206" s="40">
        <v>8</v>
      </c>
      <c r="P206" s="43" t="s">
        <v>70</v>
      </c>
      <c r="Q206" s="48">
        <v>29</v>
      </c>
      <c r="R206" s="52" t="s">
        <v>1624</v>
      </c>
      <c r="S206" s="40" t="s">
        <v>1372</v>
      </c>
      <c r="T206" s="43" t="s">
        <v>1377</v>
      </c>
      <c r="U206" s="48">
        <v>475</v>
      </c>
      <c r="V206" s="52" t="s">
        <v>1625</v>
      </c>
    </row>
    <row r="207" spans="1:22" s="104" customFormat="1" x14ac:dyDescent="0.2">
      <c r="A207" s="103"/>
      <c r="B207" s="104" t="s">
        <v>1544</v>
      </c>
      <c r="C207" s="40" t="s">
        <v>1372</v>
      </c>
      <c r="D207" s="39" t="s">
        <v>1382</v>
      </c>
      <c r="E207" s="48" t="s">
        <v>1540</v>
      </c>
      <c r="F207" s="52" t="s">
        <v>1545</v>
      </c>
      <c r="G207" s="40">
        <v>60</v>
      </c>
      <c r="H207" s="43" t="s">
        <v>1550</v>
      </c>
      <c r="I207" s="48">
        <v>1182</v>
      </c>
      <c r="J207" s="52" t="s">
        <v>1557</v>
      </c>
      <c r="K207" s="40">
        <v>97</v>
      </c>
      <c r="L207" s="43" t="s">
        <v>1563</v>
      </c>
      <c r="M207" s="48" t="s">
        <v>1542</v>
      </c>
      <c r="N207" s="52" t="s">
        <v>1571</v>
      </c>
      <c r="O207" s="40">
        <v>8</v>
      </c>
      <c r="P207" s="43" t="s">
        <v>1574</v>
      </c>
      <c r="Q207" s="48">
        <v>39</v>
      </c>
      <c r="R207" s="52" t="s">
        <v>1587</v>
      </c>
      <c r="S207" s="40" t="s">
        <v>1372</v>
      </c>
      <c r="T207" s="43" t="s">
        <v>1382</v>
      </c>
      <c r="U207" s="48">
        <v>527</v>
      </c>
      <c r="V207" s="52" t="s">
        <v>1585</v>
      </c>
    </row>
    <row r="208" spans="1:22" s="104" customFormat="1" x14ac:dyDescent="0.2">
      <c r="A208" s="103"/>
      <c r="B208" s="106" t="s">
        <v>1498</v>
      </c>
      <c r="C208" s="40" t="s">
        <v>1372</v>
      </c>
      <c r="D208" s="39" t="s">
        <v>1382</v>
      </c>
      <c r="E208" s="48">
        <v>2</v>
      </c>
      <c r="F208" s="52" t="s">
        <v>153</v>
      </c>
      <c r="G208" s="40">
        <v>50</v>
      </c>
      <c r="H208" s="43" t="s">
        <v>1528</v>
      </c>
      <c r="I208" s="48">
        <v>361</v>
      </c>
      <c r="J208" s="52" t="s">
        <v>1529</v>
      </c>
      <c r="K208" s="40">
        <v>46</v>
      </c>
      <c r="L208" s="43" t="s">
        <v>1530</v>
      </c>
      <c r="M208" s="48" t="s">
        <v>1496</v>
      </c>
      <c r="N208" s="52" t="s">
        <v>1531</v>
      </c>
      <c r="O208" s="40">
        <v>7</v>
      </c>
      <c r="P208" s="43" t="s">
        <v>299</v>
      </c>
      <c r="Q208" s="48">
        <v>27</v>
      </c>
      <c r="R208" s="52" t="s">
        <v>1532</v>
      </c>
      <c r="S208" s="40" t="s">
        <v>1372</v>
      </c>
      <c r="T208" s="43" t="s">
        <v>1382</v>
      </c>
      <c r="U208" s="48">
        <v>432</v>
      </c>
      <c r="V208" s="52" t="s">
        <v>1533</v>
      </c>
    </row>
    <row r="209" spans="1:22" x14ac:dyDescent="0.2">
      <c r="A209" s="103"/>
      <c r="B209" s="106" t="s">
        <v>1439</v>
      </c>
      <c r="C209" s="40" t="s">
        <v>1372</v>
      </c>
      <c r="D209" s="39" t="s">
        <v>1382</v>
      </c>
      <c r="E209" s="48">
        <v>4</v>
      </c>
      <c r="F209" s="52" t="s">
        <v>1059</v>
      </c>
      <c r="G209" s="40">
        <v>32</v>
      </c>
      <c r="H209" s="43" t="s">
        <v>1466</v>
      </c>
      <c r="I209" s="48">
        <v>636</v>
      </c>
      <c r="J209" s="52" t="s">
        <v>1467</v>
      </c>
      <c r="K209" s="40">
        <v>59</v>
      </c>
      <c r="L209" s="43" t="s">
        <v>1468</v>
      </c>
      <c r="M209" s="48" t="s">
        <v>1437</v>
      </c>
      <c r="N209" s="52" t="s">
        <v>1469</v>
      </c>
      <c r="O209" s="40">
        <v>5</v>
      </c>
      <c r="P209" s="43" t="s">
        <v>52</v>
      </c>
      <c r="Q209" s="48">
        <v>24</v>
      </c>
      <c r="R209" s="52" t="s">
        <v>353</v>
      </c>
      <c r="S209" s="40" t="s">
        <v>1372</v>
      </c>
      <c r="T209" s="43" t="s">
        <v>1382</v>
      </c>
      <c r="U209" s="48">
        <v>602</v>
      </c>
      <c r="V209" s="52" t="s">
        <v>1470</v>
      </c>
    </row>
    <row r="210" spans="1:22" x14ac:dyDescent="0.2">
      <c r="A210" s="103"/>
      <c r="B210" s="106" t="s">
        <v>1376</v>
      </c>
      <c r="C210" s="40">
        <v>12</v>
      </c>
      <c r="D210" s="39" t="s">
        <v>1409</v>
      </c>
      <c r="E210" s="48">
        <v>3</v>
      </c>
      <c r="F210" s="52" t="s">
        <v>1019</v>
      </c>
      <c r="G210" s="40">
        <v>31</v>
      </c>
      <c r="H210" s="43" t="s">
        <v>1017</v>
      </c>
      <c r="I210" s="48">
        <v>430</v>
      </c>
      <c r="J210" s="52" t="s">
        <v>1410</v>
      </c>
      <c r="K210" s="40">
        <v>64</v>
      </c>
      <c r="L210" s="43" t="s">
        <v>1431</v>
      </c>
      <c r="M210" s="48" t="s">
        <v>1373</v>
      </c>
      <c r="N210" s="52" t="s">
        <v>1411</v>
      </c>
      <c r="O210" s="40">
        <v>5</v>
      </c>
      <c r="P210" s="43" t="s">
        <v>115</v>
      </c>
      <c r="Q210" s="48">
        <v>23</v>
      </c>
      <c r="R210" s="52" t="s">
        <v>1412</v>
      </c>
      <c r="S210" s="40" t="s">
        <v>1372</v>
      </c>
      <c r="T210" s="43" t="s">
        <v>1382</v>
      </c>
      <c r="U210" s="48">
        <v>497</v>
      </c>
      <c r="V210" s="52" t="s">
        <v>1413</v>
      </c>
    </row>
    <row r="211" spans="1:22" x14ac:dyDescent="0.2">
      <c r="A211" s="103"/>
      <c r="B211" s="106" t="s">
        <v>1314</v>
      </c>
      <c r="C211" s="40">
        <v>11</v>
      </c>
      <c r="D211" s="39" t="s">
        <v>393</v>
      </c>
      <c r="E211" s="48">
        <v>4</v>
      </c>
      <c r="F211" s="52" t="s">
        <v>79</v>
      </c>
      <c r="G211" s="40">
        <v>31</v>
      </c>
      <c r="H211" s="43" t="s">
        <v>1345</v>
      </c>
      <c r="I211" s="48">
        <v>526</v>
      </c>
      <c r="J211" s="52" t="s">
        <v>1346</v>
      </c>
      <c r="K211" s="40">
        <v>60</v>
      </c>
      <c r="L211" s="43" t="s">
        <v>1347</v>
      </c>
      <c r="M211" s="48">
        <v>838</v>
      </c>
      <c r="N211" s="52" t="s">
        <v>1348</v>
      </c>
      <c r="O211" s="40">
        <v>4</v>
      </c>
      <c r="P211" s="43" t="s">
        <v>259</v>
      </c>
      <c r="Q211" s="48">
        <v>24</v>
      </c>
      <c r="R211" s="52" t="s">
        <v>1349</v>
      </c>
      <c r="S211" s="40">
        <v>1</v>
      </c>
      <c r="T211" s="43" t="s">
        <v>106</v>
      </c>
      <c r="U211" s="48">
        <v>613</v>
      </c>
      <c r="V211" s="52" t="s">
        <v>1350</v>
      </c>
    </row>
    <row r="212" spans="1:22" x14ac:dyDescent="0.2">
      <c r="A212" s="103"/>
      <c r="B212" s="106" t="s">
        <v>1259</v>
      </c>
      <c r="C212" s="40">
        <v>11</v>
      </c>
      <c r="D212" s="39" t="s">
        <v>394</v>
      </c>
      <c r="E212" s="48">
        <v>2</v>
      </c>
      <c r="F212" s="52" t="s">
        <v>121</v>
      </c>
      <c r="G212" s="40">
        <v>38</v>
      </c>
      <c r="H212" s="43" t="s">
        <v>1290</v>
      </c>
      <c r="I212" s="48">
        <v>362</v>
      </c>
      <c r="J212" s="52" t="s">
        <v>1291</v>
      </c>
      <c r="K212" s="40">
        <v>57</v>
      </c>
      <c r="L212" s="43" t="s">
        <v>1292</v>
      </c>
      <c r="M212" s="48">
        <v>844</v>
      </c>
      <c r="N212" s="52" t="s">
        <v>1293</v>
      </c>
      <c r="O212" s="40">
        <v>5</v>
      </c>
      <c r="P212" s="43" t="s">
        <v>115</v>
      </c>
      <c r="Q212" s="48">
        <v>23</v>
      </c>
      <c r="R212" s="52" t="s">
        <v>1294</v>
      </c>
      <c r="S212" s="40">
        <v>1</v>
      </c>
      <c r="T212" s="43" t="s">
        <v>144</v>
      </c>
      <c r="U212" s="48">
        <v>517</v>
      </c>
      <c r="V212" s="52" t="s">
        <v>1295</v>
      </c>
    </row>
    <row r="213" spans="1:22" s="90" customFormat="1" x14ac:dyDescent="0.2">
      <c r="A213" s="43"/>
      <c r="B213" s="106" t="s">
        <v>1202</v>
      </c>
      <c r="C213" s="40">
        <v>11</v>
      </c>
      <c r="D213" s="39" t="s">
        <v>94</v>
      </c>
      <c r="E213" s="48">
        <v>3</v>
      </c>
      <c r="F213" s="52" t="s">
        <v>153</v>
      </c>
      <c r="G213" s="40">
        <v>34</v>
      </c>
      <c r="H213" s="43" t="s">
        <v>1230</v>
      </c>
      <c r="I213" s="48">
        <v>487</v>
      </c>
      <c r="J213" s="52" t="s">
        <v>1231</v>
      </c>
      <c r="K213" s="40">
        <v>62</v>
      </c>
      <c r="L213" s="43" t="s">
        <v>1232</v>
      </c>
      <c r="M213" s="48">
        <v>978</v>
      </c>
      <c r="N213" s="52" t="s">
        <v>1233</v>
      </c>
      <c r="O213" s="40">
        <v>4</v>
      </c>
      <c r="P213" s="43" t="s">
        <v>52</v>
      </c>
      <c r="Q213" s="48">
        <v>30</v>
      </c>
      <c r="R213" s="52" t="s">
        <v>1234</v>
      </c>
      <c r="S213" s="40">
        <v>1</v>
      </c>
      <c r="T213" s="43" t="s">
        <v>144</v>
      </c>
      <c r="U213" s="48">
        <v>656</v>
      </c>
      <c r="V213" s="52" t="s">
        <v>1255</v>
      </c>
    </row>
    <row r="214" spans="1:22" x14ac:dyDescent="0.2">
      <c r="A214" s="43"/>
      <c r="B214" s="106" t="s">
        <v>1143</v>
      </c>
      <c r="C214" s="40">
        <v>7</v>
      </c>
      <c r="D214" s="39" t="s">
        <v>1167</v>
      </c>
      <c r="E214" s="48">
        <v>2</v>
      </c>
      <c r="F214" s="52" t="s">
        <v>181</v>
      </c>
      <c r="G214" s="40">
        <v>43</v>
      </c>
      <c r="H214" s="43" t="s">
        <v>889</v>
      </c>
      <c r="I214" s="48">
        <v>439</v>
      </c>
      <c r="J214" s="52" t="s">
        <v>1168</v>
      </c>
      <c r="K214" s="40">
        <v>57</v>
      </c>
      <c r="L214" s="43" t="s">
        <v>1169</v>
      </c>
      <c r="M214" s="48">
        <v>809</v>
      </c>
      <c r="N214" s="52" t="s">
        <v>1170</v>
      </c>
      <c r="O214" s="40">
        <v>5</v>
      </c>
      <c r="P214" s="43" t="s">
        <v>482</v>
      </c>
      <c r="Q214" s="48">
        <v>22</v>
      </c>
      <c r="R214" s="52" t="s">
        <v>1171</v>
      </c>
      <c r="S214" s="40">
        <v>3</v>
      </c>
      <c r="T214" s="43" t="s">
        <v>253</v>
      </c>
      <c r="U214" s="48">
        <v>560</v>
      </c>
      <c r="V214" s="52" t="s">
        <v>1172</v>
      </c>
    </row>
    <row r="215" spans="1:22" s="90" customFormat="1" x14ac:dyDescent="0.2">
      <c r="A215" s="39"/>
      <c r="B215" s="40"/>
      <c r="C215" s="40"/>
      <c r="D215" s="39"/>
      <c r="E215" s="40"/>
      <c r="F215" s="43"/>
      <c r="G215" s="40"/>
      <c r="H215" s="43"/>
      <c r="I215" s="40"/>
      <c r="J215" s="43"/>
      <c r="K215" s="40"/>
      <c r="L215" s="43"/>
      <c r="M215" s="44"/>
      <c r="N215" s="43"/>
      <c r="O215" s="40"/>
      <c r="P215" s="43"/>
      <c r="Q215" s="40"/>
      <c r="R215" s="43"/>
      <c r="S215" s="40"/>
      <c r="T215" s="43"/>
      <c r="U215" s="40"/>
      <c r="V215" s="43"/>
    </row>
    <row r="216" spans="1:22" x14ac:dyDescent="0.2">
      <c r="A216" s="103" t="s">
        <v>1145</v>
      </c>
      <c r="C216" s="147">
        <v>22</v>
      </c>
      <c r="D216" s="147"/>
      <c r="E216" s="147">
        <v>21</v>
      </c>
      <c r="F216" s="147"/>
      <c r="G216" s="147">
        <v>629</v>
      </c>
      <c r="H216" s="147"/>
      <c r="I216" s="147">
        <v>787</v>
      </c>
      <c r="J216" s="147"/>
      <c r="K216" s="147">
        <v>157</v>
      </c>
      <c r="L216" s="147"/>
      <c r="M216" s="147">
        <v>9000</v>
      </c>
      <c r="N216" s="147"/>
      <c r="O216" s="147">
        <v>39</v>
      </c>
      <c r="P216" s="147"/>
      <c r="Q216" s="147">
        <v>220</v>
      </c>
      <c r="R216" s="147"/>
      <c r="S216" s="147">
        <v>18</v>
      </c>
      <c r="T216" s="147"/>
      <c r="U216" s="147">
        <v>1468</v>
      </c>
      <c r="V216" s="147"/>
    </row>
    <row r="217" spans="1:22" s="90" customFormat="1" x14ac:dyDescent="0.2">
      <c r="A217" s="103"/>
      <c r="B217" s="106" t="s">
        <v>1086</v>
      </c>
      <c r="C217" s="45">
        <v>6</v>
      </c>
      <c r="D217" s="108" t="s">
        <v>261</v>
      </c>
      <c r="E217" s="48">
        <v>2</v>
      </c>
      <c r="F217" s="52" t="s">
        <v>121</v>
      </c>
      <c r="G217" s="45">
        <v>40</v>
      </c>
      <c r="H217" s="50" t="s">
        <v>1116</v>
      </c>
      <c r="I217" s="48">
        <v>355</v>
      </c>
      <c r="J217" s="52" t="s">
        <v>1117</v>
      </c>
      <c r="K217" s="45">
        <v>58</v>
      </c>
      <c r="L217" s="50" t="s">
        <v>1118</v>
      </c>
      <c r="M217" s="48">
        <v>600</v>
      </c>
      <c r="N217" s="52" t="s">
        <v>1119</v>
      </c>
      <c r="O217" s="45">
        <v>6</v>
      </c>
      <c r="P217" s="50" t="s">
        <v>482</v>
      </c>
      <c r="Q217" s="48">
        <v>29</v>
      </c>
      <c r="R217" s="52" t="s">
        <v>1120</v>
      </c>
      <c r="S217" s="45">
        <v>4</v>
      </c>
      <c r="T217" s="50" t="s">
        <v>240</v>
      </c>
      <c r="U217" s="48">
        <v>503</v>
      </c>
      <c r="V217" s="52" t="s">
        <v>1121</v>
      </c>
    </row>
    <row r="218" spans="1:22" x14ac:dyDescent="0.2">
      <c r="A218" s="103"/>
      <c r="B218" s="106" t="s">
        <v>1027</v>
      </c>
      <c r="C218" s="45">
        <v>5</v>
      </c>
      <c r="D218" s="108" t="s">
        <v>1059</v>
      </c>
      <c r="E218" s="48">
        <v>3</v>
      </c>
      <c r="F218" s="52" t="s">
        <v>203</v>
      </c>
      <c r="G218" s="45">
        <v>53</v>
      </c>
      <c r="H218" s="50" t="s">
        <v>1060</v>
      </c>
      <c r="I218" s="48">
        <v>612</v>
      </c>
      <c r="J218" s="52" t="s">
        <v>1085</v>
      </c>
      <c r="K218" s="45">
        <v>71</v>
      </c>
      <c r="L218" s="50" t="s">
        <v>1061</v>
      </c>
      <c r="M218" s="48">
        <v>1138</v>
      </c>
      <c r="N218" s="52" t="s">
        <v>1062</v>
      </c>
      <c r="O218" s="45">
        <v>7</v>
      </c>
      <c r="P218" s="50" t="s">
        <v>1063</v>
      </c>
      <c r="Q218" s="48">
        <v>35</v>
      </c>
      <c r="R218" s="52" t="s">
        <v>739</v>
      </c>
      <c r="S218" s="45">
        <v>5</v>
      </c>
      <c r="T218" s="50" t="s">
        <v>98</v>
      </c>
      <c r="U218" s="48">
        <v>606</v>
      </c>
      <c r="V218" s="52" t="s">
        <v>1064</v>
      </c>
    </row>
    <row r="219" spans="1:22" x14ac:dyDescent="0.2">
      <c r="A219" s="103"/>
      <c r="B219" s="106" t="s">
        <v>968</v>
      </c>
      <c r="C219" s="45">
        <v>4</v>
      </c>
      <c r="D219" s="108" t="s">
        <v>153</v>
      </c>
      <c r="E219" s="48">
        <v>3</v>
      </c>
      <c r="F219" s="52" t="s">
        <v>171</v>
      </c>
      <c r="G219" s="45">
        <v>51</v>
      </c>
      <c r="H219" s="50" t="s">
        <v>1001</v>
      </c>
      <c r="I219" s="48">
        <v>504</v>
      </c>
      <c r="J219" s="52" t="s">
        <v>1002</v>
      </c>
      <c r="K219" s="45">
        <v>62</v>
      </c>
      <c r="L219" s="50" t="s">
        <v>1003</v>
      </c>
      <c r="M219" s="48">
        <v>1071</v>
      </c>
      <c r="N219" s="52" t="s">
        <v>1004</v>
      </c>
      <c r="O219" s="45">
        <v>9</v>
      </c>
      <c r="P219" s="50" t="s">
        <v>1005</v>
      </c>
      <c r="Q219" s="48">
        <v>34</v>
      </c>
      <c r="R219" s="52" t="s">
        <v>85</v>
      </c>
      <c r="S219" s="45">
        <v>2</v>
      </c>
      <c r="T219" s="50" t="s">
        <v>104</v>
      </c>
      <c r="U219" s="48">
        <v>556</v>
      </c>
      <c r="V219" s="52" t="s">
        <v>1006</v>
      </c>
    </row>
    <row r="220" spans="1:22" x14ac:dyDescent="0.2">
      <c r="A220" s="103"/>
      <c r="B220" s="40" t="s">
        <v>906</v>
      </c>
      <c r="C220" s="45">
        <v>3</v>
      </c>
      <c r="D220" s="108" t="s">
        <v>61</v>
      </c>
      <c r="E220" s="48">
        <v>3</v>
      </c>
      <c r="F220" s="52" t="s">
        <v>240</v>
      </c>
      <c r="G220" s="45">
        <v>51</v>
      </c>
      <c r="H220" s="50" t="s">
        <v>939</v>
      </c>
      <c r="I220" s="48">
        <v>578</v>
      </c>
      <c r="J220" s="52" t="s">
        <v>940</v>
      </c>
      <c r="K220" s="45">
        <v>69</v>
      </c>
      <c r="L220" s="50" t="s">
        <v>941</v>
      </c>
      <c r="M220" s="48">
        <v>1050</v>
      </c>
      <c r="N220" s="52" t="s">
        <v>942</v>
      </c>
      <c r="O220" s="45">
        <v>8</v>
      </c>
      <c r="P220" s="50" t="s">
        <v>395</v>
      </c>
      <c r="Q220" s="48">
        <v>83</v>
      </c>
      <c r="R220" s="52" t="s">
        <v>943</v>
      </c>
      <c r="S220" s="45">
        <v>1</v>
      </c>
      <c r="T220" s="50" t="s">
        <v>61</v>
      </c>
      <c r="U220" s="48">
        <v>622</v>
      </c>
      <c r="V220" s="52" t="s">
        <v>944</v>
      </c>
    </row>
    <row r="221" spans="1:22" x14ac:dyDescent="0.2">
      <c r="A221" s="103"/>
      <c r="B221" s="40" t="s">
        <v>846</v>
      </c>
      <c r="C221" s="45">
        <v>4</v>
      </c>
      <c r="D221" s="108" t="s">
        <v>362</v>
      </c>
      <c r="E221" s="48">
        <v>3</v>
      </c>
      <c r="F221" s="52" t="s">
        <v>363</v>
      </c>
      <c r="G221" s="45">
        <v>66</v>
      </c>
      <c r="H221" s="50" t="s">
        <v>878</v>
      </c>
      <c r="I221" s="48">
        <v>536</v>
      </c>
      <c r="J221" s="52" t="s">
        <v>879</v>
      </c>
      <c r="K221" s="45">
        <v>91</v>
      </c>
      <c r="L221" s="50" t="s">
        <v>880</v>
      </c>
      <c r="M221" s="48">
        <v>797</v>
      </c>
      <c r="N221" s="52" t="s">
        <v>881</v>
      </c>
      <c r="O221" s="45">
        <v>9</v>
      </c>
      <c r="P221" s="50" t="s">
        <v>882</v>
      </c>
      <c r="Q221" s="48">
        <v>86</v>
      </c>
      <c r="R221" s="52" t="s">
        <v>883</v>
      </c>
      <c r="S221" s="45">
        <v>2</v>
      </c>
      <c r="T221" s="50" t="s">
        <v>189</v>
      </c>
      <c r="U221" s="48">
        <v>619</v>
      </c>
      <c r="V221" s="52" t="s">
        <v>884</v>
      </c>
    </row>
    <row r="222" spans="1:22" x14ac:dyDescent="0.2">
      <c r="A222" s="103"/>
      <c r="B222" s="40" t="s">
        <v>776</v>
      </c>
      <c r="C222" s="45">
        <v>3</v>
      </c>
      <c r="D222" s="108" t="s">
        <v>159</v>
      </c>
      <c r="E222" s="48">
        <v>5</v>
      </c>
      <c r="F222" s="52" t="s">
        <v>332</v>
      </c>
      <c r="G222" s="45">
        <v>64</v>
      </c>
      <c r="H222" s="50" t="s">
        <v>835</v>
      </c>
      <c r="I222" s="48">
        <v>482</v>
      </c>
      <c r="J222" s="52" t="s">
        <v>807</v>
      </c>
      <c r="K222" s="45">
        <v>94</v>
      </c>
      <c r="L222" s="50" t="s">
        <v>805</v>
      </c>
      <c r="M222" s="48">
        <v>513</v>
      </c>
      <c r="N222" s="52" t="s">
        <v>804</v>
      </c>
      <c r="O222" s="45">
        <v>8</v>
      </c>
      <c r="P222" s="50" t="s">
        <v>51</v>
      </c>
      <c r="Q222" s="48">
        <v>36</v>
      </c>
      <c r="R222" s="52" t="s">
        <v>801</v>
      </c>
      <c r="S222" s="45">
        <v>1</v>
      </c>
      <c r="T222" s="50" t="s">
        <v>144</v>
      </c>
      <c r="U222" s="48">
        <v>533</v>
      </c>
      <c r="V222" s="52" t="s">
        <v>799</v>
      </c>
    </row>
    <row r="223" spans="1:22" x14ac:dyDescent="0.2">
      <c r="A223" s="103"/>
      <c r="B223" s="40" t="s">
        <v>712</v>
      </c>
      <c r="C223" s="45">
        <v>3</v>
      </c>
      <c r="D223" s="108" t="s">
        <v>161</v>
      </c>
      <c r="E223" s="48">
        <v>4</v>
      </c>
      <c r="F223" s="52" t="s">
        <v>115</v>
      </c>
      <c r="G223" s="45">
        <v>64</v>
      </c>
      <c r="H223" s="50" t="s">
        <v>748</v>
      </c>
      <c r="I223" s="48">
        <v>483</v>
      </c>
      <c r="J223" s="52" t="s">
        <v>749</v>
      </c>
      <c r="K223" s="45">
        <v>89</v>
      </c>
      <c r="L223" s="50" t="s">
        <v>750</v>
      </c>
      <c r="M223" s="48">
        <v>451</v>
      </c>
      <c r="N223" s="52" t="s">
        <v>751</v>
      </c>
      <c r="O223" s="45">
        <v>8</v>
      </c>
      <c r="P223" s="50" t="s">
        <v>752</v>
      </c>
      <c r="Q223" s="48">
        <v>40</v>
      </c>
      <c r="R223" s="52" t="s">
        <v>753</v>
      </c>
      <c r="S223" s="45">
        <v>2</v>
      </c>
      <c r="T223" s="50" t="s">
        <v>121</v>
      </c>
      <c r="U223" s="48">
        <v>548</v>
      </c>
      <c r="V223" s="52" t="s">
        <v>754</v>
      </c>
    </row>
    <row r="224" spans="1:22" x14ac:dyDescent="0.2">
      <c r="A224" s="103"/>
      <c r="B224" s="40" t="s">
        <v>649</v>
      </c>
      <c r="C224" s="45">
        <v>3</v>
      </c>
      <c r="D224" s="108" t="s">
        <v>203</v>
      </c>
      <c r="E224" s="48">
        <v>4</v>
      </c>
      <c r="F224" s="52" t="s">
        <v>324</v>
      </c>
      <c r="G224" s="45">
        <v>77</v>
      </c>
      <c r="H224" s="50" t="s">
        <v>682</v>
      </c>
      <c r="I224" s="48">
        <v>538</v>
      </c>
      <c r="J224" s="52" t="s">
        <v>683</v>
      </c>
      <c r="K224" s="45">
        <v>68</v>
      </c>
      <c r="L224" s="50" t="s">
        <v>684</v>
      </c>
      <c r="M224" s="48">
        <v>778</v>
      </c>
      <c r="N224" s="52" t="s">
        <v>685</v>
      </c>
      <c r="O224" s="45">
        <v>8</v>
      </c>
      <c r="P224" s="50" t="s">
        <v>194</v>
      </c>
      <c r="Q224" s="48">
        <v>43</v>
      </c>
      <c r="R224" s="52" t="s">
        <v>686</v>
      </c>
      <c r="S224" s="45">
        <v>4</v>
      </c>
      <c r="T224" s="50" t="s">
        <v>153</v>
      </c>
      <c r="U224" s="48">
        <v>549</v>
      </c>
      <c r="V224" s="52" t="s">
        <v>687</v>
      </c>
    </row>
    <row r="225" spans="1:22" x14ac:dyDescent="0.2">
      <c r="B225" s="40" t="s">
        <v>360</v>
      </c>
      <c r="C225" s="45">
        <v>3</v>
      </c>
      <c r="D225" s="108" t="s">
        <v>159</v>
      </c>
      <c r="E225" s="48">
        <v>5</v>
      </c>
      <c r="F225" s="52" t="s">
        <v>210</v>
      </c>
      <c r="G225" s="45">
        <v>68</v>
      </c>
      <c r="H225" s="50" t="s">
        <v>369</v>
      </c>
      <c r="I225" s="48">
        <v>534</v>
      </c>
      <c r="J225" s="52" t="s">
        <v>378</v>
      </c>
      <c r="K225" s="45">
        <v>88</v>
      </c>
      <c r="L225" s="50" t="s">
        <v>387</v>
      </c>
      <c r="M225" s="48">
        <v>758</v>
      </c>
      <c r="N225" s="52" t="s">
        <v>539</v>
      </c>
      <c r="O225" s="45">
        <v>7</v>
      </c>
      <c r="P225" s="50" t="s">
        <v>395</v>
      </c>
      <c r="Q225" s="48">
        <v>40</v>
      </c>
      <c r="R225" s="52" t="s">
        <v>402</v>
      </c>
      <c r="S225" s="45">
        <v>5</v>
      </c>
      <c r="T225" s="50" t="s">
        <v>210</v>
      </c>
      <c r="U225" s="48">
        <v>565</v>
      </c>
      <c r="V225" s="52" t="s">
        <v>412</v>
      </c>
    </row>
    <row r="226" spans="1:22" x14ac:dyDescent="0.2">
      <c r="A226" s="120" t="s">
        <v>570</v>
      </c>
      <c r="B226" s="40" t="s">
        <v>50</v>
      </c>
      <c r="C226" s="45">
        <v>3</v>
      </c>
      <c r="D226" s="108" t="s">
        <v>61</v>
      </c>
      <c r="E226" s="48">
        <v>4</v>
      </c>
      <c r="F226" s="52" t="s">
        <v>261</v>
      </c>
      <c r="G226" s="45">
        <v>80</v>
      </c>
      <c r="H226" s="50" t="s">
        <v>278</v>
      </c>
      <c r="I226" s="48">
        <v>510</v>
      </c>
      <c r="J226" s="52" t="s">
        <v>279</v>
      </c>
      <c r="K226" s="45">
        <v>89</v>
      </c>
      <c r="L226" s="50" t="s">
        <v>280</v>
      </c>
      <c r="M226" s="48">
        <v>650</v>
      </c>
      <c r="N226" s="52" t="s">
        <v>528</v>
      </c>
      <c r="O226" s="45">
        <v>6</v>
      </c>
      <c r="P226" s="50" t="s">
        <v>281</v>
      </c>
      <c r="Q226" s="48">
        <v>56</v>
      </c>
      <c r="R226" s="52" t="s">
        <v>282</v>
      </c>
      <c r="S226" s="45">
        <v>5</v>
      </c>
      <c r="T226" s="50" t="s">
        <v>244</v>
      </c>
      <c r="U226" s="48">
        <v>556</v>
      </c>
      <c r="V226" s="52" t="s">
        <v>283</v>
      </c>
    </row>
    <row r="227" spans="1:22" x14ac:dyDescent="0.2">
      <c r="A227" s="120" t="s">
        <v>22</v>
      </c>
      <c r="B227" s="40" t="s">
        <v>59</v>
      </c>
      <c r="C227" s="45">
        <v>3</v>
      </c>
      <c r="D227" s="108" t="s">
        <v>161</v>
      </c>
      <c r="E227" s="48">
        <v>5</v>
      </c>
      <c r="F227" s="52" t="s">
        <v>210</v>
      </c>
      <c r="G227" s="45">
        <v>69</v>
      </c>
      <c r="H227" s="50" t="s">
        <v>284</v>
      </c>
      <c r="I227" s="48">
        <v>428</v>
      </c>
      <c r="J227" s="52" t="s">
        <v>285</v>
      </c>
      <c r="K227" s="45">
        <v>86</v>
      </c>
      <c r="L227" s="50" t="s">
        <v>286</v>
      </c>
      <c r="M227" s="48">
        <v>1138</v>
      </c>
      <c r="N227" s="52" t="s">
        <v>514</v>
      </c>
      <c r="O227" s="45">
        <v>7</v>
      </c>
      <c r="P227" s="50" t="s">
        <v>80</v>
      </c>
      <c r="Q227" s="48">
        <v>42</v>
      </c>
      <c r="R227" s="52" t="s">
        <v>287</v>
      </c>
      <c r="S227" s="45">
        <v>2</v>
      </c>
      <c r="T227" s="50" t="s">
        <v>181</v>
      </c>
      <c r="U227" s="48">
        <v>566</v>
      </c>
      <c r="V227" s="52" t="s">
        <v>288</v>
      </c>
    </row>
    <row r="228" spans="1:22" s="90" customFormat="1" x14ac:dyDescent="0.2">
      <c r="A228" s="39"/>
      <c r="B228" s="40" t="s">
        <v>69</v>
      </c>
      <c r="C228" s="45">
        <v>2</v>
      </c>
      <c r="D228" s="108" t="s">
        <v>123</v>
      </c>
      <c r="E228" s="48">
        <v>5</v>
      </c>
      <c r="F228" s="52" t="s">
        <v>71</v>
      </c>
      <c r="G228" s="45">
        <v>59</v>
      </c>
      <c r="H228" s="50" t="s">
        <v>289</v>
      </c>
      <c r="I228" s="48">
        <v>405</v>
      </c>
      <c r="J228" s="52" t="s">
        <v>290</v>
      </c>
      <c r="K228" s="45">
        <v>86</v>
      </c>
      <c r="L228" s="50" t="s">
        <v>291</v>
      </c>
      <c r="M228" s="48">
        <v>1882</v>
      </c>
      <c r="N228" s="52" t="s">
        <v>525</v>
      </c>
      <c r="O228" s="45">
        <v>5</v>
      </c>
      <c r="P228" s="50" t="s">
        <v>292</v>
      </c>
      <c r="Q228" s="48">
        <v>37</v>
      </c>
      <c r="R228" s="52" t="s">
        <v>293</v>
      </c>
      <c r="S228" s="45">
        <v>2</v>
      </c>
      <c r="T228" s="50" t="s">
        <v>189</v>
      </c>
      <c r="U228" s="48">
        <v>557</v>
      </c>
      <c r="V228" s="52" t="s">
        <v>294</v>
      </c>
    </row>
    <row r="229" spans="1:22" s="90" customFormat="1" ht="12.75" x14ac:dyDescent="0.2">
      <c r="A229" s="117"/>
      <c r="B229" s="40" t="s">
        <v>78</v>
      </c>
      <c r="C229" s="45">
        <v>2</v>
      </c>
      <c r="D229" s="108" t="s">
        <v>189</v>
      </c>
      <c r="E229" s="48">
        <v>19</v>
      </c>
      <c r="F229" s="52" t="s">
        <v>295</v>
      </c>
      <c r="G229" s="45">
        <v>116</v>
      </c>
      <c r="H229" s="50" t="s">
        <v>296</v>
      </c>
      <c r="I229" s="48">
        <v>456</v>
      </c>
      <c r="J229" s="52" t="s">
        <v>297</v>
      </c>
      <c r="K229" s="45">
        <v>97</v>
      </c>
      <c r="L229" s="50" t="s">
        <v>298</v>
      </c>
      <c r="M229" s="48">
        <v>1673</v>
      </c>
      <c r="N229" s="52" t="s">
        <v>548</v>
      </c>
      <c r="O229" s="45">
        <v>9</v>
      </c>
      <c r="P229" s="50" t="s">
        <v>299</v>
      </c>
      <c r="Q229" s="48">
        <v>48</v>
      </c>
      <c r="R229" s="52" t="s">
        <v>300</v>
      </c>
      <c r="S229" s="45">
        <v>1</v>
      </c>
      <c r="T229" s="50" t="s">
        <v>136</v>
      </c>
      <c r="U229" s="48">
        <v>660</v>
      </c>
      <c r="V229" s="52" t="s">
        <v>301</v>
      </c>
    </row>
    <row r="230" spans="1:22" s="90" customFormat="1" x14ac:dyDescent="0.2">
      <c r="A230" s="39"/>
      <c r="B230" s="40" t="s">
        <v>88</v>
      </c>
      <c r="C230" s="45">
        <v>2</v>
      </c>
      <c r="D230" s="108" t="s">
        <v>189</v>
      </c>
      <c r="E230" s="48">
        <v>23</v>
      </c>
      <c r="F230" s="52" t="s">
        <v>302</v>
      </c>
      <c r="G230" s="45">
        <v>135</v>
      </c>
      <c r="H230" s="50" t="s">
        <v>303</v>
      </c>
      <c r="I230" s="48">
        <v>445</v>
      </c>
      <c r="J230" s="52" t="s">
        <v>304</v>
      </c>
      <c r="K230" s="45">
        <v>111</v>
      </c>
      <c r="L230" s="50" t="s">
        <v>305</v>
      </c>
      <c r="M230" s="48">
        <v>1734</v>
      </c>
      <c r="N230" s="52" t="s">
        <v>547</v>
      </c>
      <c r="O230" s="45">
        <v>10</v>
      </c>
      <c r="P230" s="50" t="s">
        <v>306</v>
      </c>
      <c r="Q230" s="48">
        <v>72</v>
      </c>
      <c r="R230" s="52" t="s">
        <v>307</v>
      </c>
      <c r="S230" s="45">
        <v>1</v>
      </c>
      <c r="T230" s="50" t="s">
        <v>136</v>
      </c>
      <c r="U230" s="48">
        <v>1490</v>
      </c>
      <c r="V230" s="52" t="s">
        <v>308</v>
      </c>
    </row>
    <row r="231" spans="1:22" s="90" customFormat="1" x14ac:dyDescent="0.2">
      <c r="A231" s="39"/>
      <c r="B231" s="40" t="s">
        <v>97</v>
      </c>
      <c r="C231" s="45">
        <v>2</v>
      </c>
      <c r="D231" s="108" t="s">
        <v>309</v>
      </c>
      <c r="E231" s="48">
        <v>24</v>
      </c>
      <c r="F231" s="52" t="s">
        <v>276</v>
      </c>
      <c r="G231" s="45">
        <v>145</v>
      </c>
      <c r="H231" s="50" t="s">
        <v>310</v>
      </c>
      <c r="I231" s="48">
        <v>521</v>
      </c>
      <c r="J231" s="52" t="s">
        <v>311</v>
      </c>
      <c r="K231" s="45">
        <v>137</v>
      </c>
      <c r="L231" s="50" t="s">
        <v>312</v>
      </c>
      <c r="M231" s="48">
        <v>1984</v>
      </c>
      <c r="N231" s="52" t="s">
        <v>546</v>
      </c>
      <c r="O231" s="45">
        <v>10</v>
      </c>
      <c r="P231" s="50" t="s">
        <v>313</v>
      </c>
      <c r="Q231" s="48">
        <v>73</v>
      </c>
      <c r="R231" s="52" t="s">
        <v>314</v>
      </c>
      <c r="S231" s="45">
        <v>1</v>
      </c>
      <c r="T231" s="50" t="s">
        <v>136</v>
      </c>
      <c r="U231" s="48">
        <v>816</v>
      </c>
      <c r="V231" s="52" t="s">
        <v>315</v>
      </c>
    </row>
    <row r="232" spans="1:22" s="90" customFormat="1" x14ac:dyDescent="0.2">
      <c r="A232" s="41"/>
      <c r="B232" s="42" t="s">
        <v>573</v>
      </c>
      <c r="C232" s="46">
        <v>0</v>
      </c>
      <c r="D232" s="115" t="s">
        <v>144</v>
      </c>
      <c r="E232" s="49">
        <v>32</v>
      </c>
      <c r="F232" s="53" t="s">
        <v>614</v>
      </c>
      <c r="G232" s="46">
        <v>193</v>
      </c>
      <c r="H232" s="51" t="s">
        <v>615</v>
      </c>
      <c r="I232" s="49">
        <v>541</v>
      </c>
      <c r="J232" s="53" t="s">
        <v>616</v>
      </c>
      <c r="K232" s="46">
        <v>172</v>
      </c>
      <c r="L232" s="51" t="s">
        <v>617</v>
      </c>
      <c r="M232" s="49">
        <v>2070</v>
      </c>
      <c r="N232" s="53" t="s">
        <v>618</v>
      </c>
      <c r="O232" s="46">
        <v>3</v>
      </c>
      <c r="P232" s="51" t="s">
        <v>281</v>
      </c>
      <c r="Q232" s="49">
        <v>102</v>
      </c>
      <c r="R232" s="53" t="s">
        <v>619</v>
      </c>
      <c r="S232" s="46">
        <v>1</v>
      </c>
      <c r="T232" s="51" t="s">
        <v>603</v>
      </c>
      <c r="U232" s="49">
        <v>881</v>
      </c>
      <c r="V232" s="53" t="s">
        <v>620</v>
      </c>
    </row>
    <row r="233" spans="1:22" s="104" customFormat="1" x14ac:dyDescent="0.2">
      <c r="A233" s="47" t="s">
        <v>10</v>
      </c>
      <c r="B233" s="40"/>
      <c r="C233" s="45"/>
      <c r="D233" s="108"/>
      <c r="E233" s="45"/>
      <c r="F233" s="50"/>
      <c r="G233" s="45"/>
      <c r="H233" s="50"/>
      <c r="I233" s="45"/>
      <c r="J233" s="50"/>
      <c r="K233" s="45"/>
      <c r="L233" s="50"/>
      <c r="M233" s="45"/>
      <c r="N233" s="50"/>
      <c r="O233" s="45"/>
      <c r="P233" s="50"/>
      <c r="Q233" s="45"/>
      <c r="R233" s="50"/>
      <c r="S233" s="45"/>
      <c r="T233" s="50"/>
      <c r="U233" s="45"/>
      <c r="V233" s="50"/>
    </row>
    <row r="234" spans="1:22" s="104" customFormat="1" ht="12.75" x14ac:dyDescent="0.2">
      <c r="A234" s="103" t="s">
        <v>1144</v>
      </c>
      <c r="B234" s="90"/>
      <c r="C234" s="148">
        <v>28</v>
      </c>
      <c r="D234" s="149"/>
      <c r="E234" s="148">
        <v>27</v>
      </c>
      <c r="F234" s="149"/>
      <c r="G234" s="148">
        <v>818</v>
      </c>
      <c r="H234" s="149"/>
      <c r="I234" s="148">
        <v>1023</v>
      </c>
      <c r="J234" s="149"/>
      <c r="K234" s="148">
        <v>204</v>
      </c>
      <c r="L234" s="149"/>
      <c r="M234" s="148">
        <v>12000</v>
      </c>
      <c r="N234" s="149"/>
      <c r="O234" s="148">
        <v>51</v>
      </c>
      <c r="P234" s="149"/>
      <c r="Q234" s="148">
        <v>286</v>
      </c>
      <c r="R234" s="149"/>
      <c r="S234" s="148">
        <v>24</v>
      </c>
      <c r="T234" s="149"/>
      <c r="U234" s="148">
        <v>1909</v>
      </c>
      <c r="V234" s="149"/>
    </row>
    <row r="235" spans="1:22" s="104" customFormat="1" x14ac:dyDescent="0.2">
      <c r="A235" s="103"/>
      <c r="B235" s="104" t="s">
        <v>1943</v>
      </c>
      <c r="C235" s="40" t="s">
        <v>1588</v>
      </c>
      <c r="D235" s="132" t="s">
        <v>1911</v>
      </c>
      <c r="E235" s="48">
        <v>2</v>
      </c>
      <c r="F235" s="52" t="s">
        <v>161</v>
      </c>
      <c r="G235" s="40">
        <v>62</v>
      </c>
      <c r="H235" s="132" t="s">
        <v>1981</v>
      </c>
      <c r="I235" s="48">
        <v>367</v>
      </c>
      <c r="J235" s="52" t="s">
        <v>1992</v>
      </c>
      <c r="K235" s="40">
        <v>65</v>
      </c>
      <c r="L235" s="132" t="s">
        <v>1993</v>
      </c>
      <c r="M235" s="48" t="s">
        <v>2004</v>
      </c>
      <c r="N235" s="52" t="s">
        <v>2005</v>
      </c>
      <c r="O235" s="106"/>
      <c r="P235" s="132"/>
      <c r="Q235" s="48">
        <v>37</v>
      </c>
      <c r="R235" s="52" t="s">
        <v>1301</v>
      </c>
      <c r="S235" s="40" t="s">
        <v>1588</v>
      </c>
      <c r="T235" s="132" t="s">
        <v>1852</v>
      </c>
      <c r="U235" s="48">
        <v>786</v>
      </c>
      <c r="V235" s="52" t="s">
        <v>2012</v>
      </c>
    </row>
    <row r="236" spans="1:22" s="104" customFormat="1" x14ac:dyDescent="0.2">
      <c r="A236" s="103"/>
      <c r="B236" s="104" t="s">
        <v>1942</v>
      </c>
      <c r="C236" s="40" t="s">
        <v>1588</v>
      </c>
      <c r="D236" s="132" t="s">
        <v>1911</v>
      </c>
      <c r="E236" s="48">
        <v>5</v>
      </c>
      <c r="F236" s="52" t="s">
        <v>115</v>
      </c>
      <c r="G236" s="40">
        <v>78</v>
      </c>
      <c r="H236" s="132" t="s">
        <v>1945</v>
      </c>
      <c r="I236" s="48">
        <v>388</v>
      </c>
      <c r="J236" s="52" t="s">
        <v>1956</v>
      </c>
      <c r="K236" s="40">
        <v>68</v>
      </c>
      <c r="L236" s="132" t="s">
        <v>193</v>
      </c>
      <c r="M236" s="48" t="s">
        <v>1939</v>
      </c>
      <c r="N236" s="52" t="s">
        <v>1967</v>
      </c>
      <c r="O236" s="106"/>
      <c r="P236" s="132"/>
      <c r="Q236" s="48">
        <v>38</v>
      </c>
      <c r="R236" s="52" t="s">
        <v>1968</v>
      </c>
      <c r="S236" s="40" t="s">
        <v>1588</v>
      </c>
      <c r="T236" s="132" t="s">
        <v>1852</v>
      </c>
      <c r="U236" s="48">
        <v>789</v>
      </c>
      <c r="V236" s="52" t="s">
        <v>1979</v>
      </c>
    </row>
    <row r="237" spans="1:22" s="104" customFormat="1" x14ac:dyDescent="0.2">
      <c r="A237" s="103"/>
      <c r="B237" s="104" t="s">
        <v>1899</v>
      </c>
      <c r="C237" s="40" t="s">
        <v>1588</v>
      </c>
      <c r="D237" s="132" t="s">
        <v>1878</v>
      </c>
      <c r="E237" s="48">
        <v>4</v>
      </c>
      <c r="F237" s="52" t="s">
        <v>115</v>
      </c>
      <c r="G237" s="40">
        <v>80</v>
      </c>
      <c r="H237" s="43" t="s">
        <v>1929</v>
      </c>
      <c r="I237" s="48">
        <v>387</v>
      </c>
      <c r="J237" s="52" t="s">
        <v>1930</v>
      </c>
      <c r="K237" s="40">
        <v>70</v>
      </c>
      <c r="L237" s="43" t="s">
        <v>284</v>
      </c>
      <c r="M237" s="48">
        <v>367</v>
      </c>
      <c r="N237" s="52" t="s">
        <v>1931</v>
      </c>
      <c r="O237" s="40"/>
      <c r="P237" s="43"/>
      <c r="Q237" s="48">
        <v>40</v>
      </c>
      <c r="R237" s="52" t="s">
        <v>1932</v>
      </c>
      <c r="S237" s="40" t="s">
        <v>1588</v>
      </c>
      <c r="T237" s="43" t="s">
        <v>1852</v>
      </c>
      <c r="U237" s="48">
        <v>800</v>
      </c>
      <c r="V237" s="52" t="s">
        <v>1933</v>
      </c>
    </row>
    <row r="238" spans="1:22" s="104" customFormat="1" x14ac:dyDescent="0.2">
      <c r="A238" s="103"/>
      <c r="B238" s="104" t="s">
        <v>1843</v>
      </c>
      <c r="C238" s="40" t="s">
        <v>1842</v>
      </c>
      <c r="D238" s="132" t="s">
        <v>1854</v>
      </c>
      <c r="E238" s="48" t="s">
        <v>1841</v>
      </c>
      <c r="F238" s="52" t="s">
        <v>1855</v>
      </c>
      <c r="G238" s="40">
        <v>72</v>
      </c>
      <c r="H238" s="43" t="s">
        <v>1856</v>
      </c>
      <c r="I238" s="48">
        <v>417</v>
      </c>
      <c r="J238" s="52" t="s">
        <v>1857</v>
      </c>
      <c r="K238" s="40">
        <v>65</v>
      </c>
      <c r="L238" s="43" t="s">
        <v>1858</v>
      </c>
      <c r="M238" s="48">
        <v>339</v>
      </c>
      <c r="N238" s="52" t="s">
        <v>1859</v>
      </c>
      <c r="O238" s="40"/>
      <c r="P238" s="43"/>
      <c r="Q238" s="48">
        <v>42</v>
      </c>
      <c r="R238" s="52" t="s">
        <v>1860</v>
      </c>
      <c r="S238" s="40" t="s">
        <v>1588</v>
      </c>
      <c r="T238" s="43" t="s">
        <v>1852</v>
      </c>
      <c r="U238" s="48">
        <v>763</v>
      </c>
      <c r="V238" s="52" t="s">
        <v>1861</v>
      </c>
    </row>
    <row r="239" spans="1:22" s="104" customFormat="1" x14ac:dyDescent="0.2">
      <c r="A239" s="103"/>
      <c r="B239" s="104" t="s">
        <v>1795</v>
      </c>
      <c r="C239" s="40">
        <v>11</v>
      </c>
      <c r="D239" s="132" t="s">
        <v>306</v>
      </c>
      <c r="E239" s="105">
        <v>2.5</v>
      </c>
      <c r="F239" s="52" t="s">
        <v>1803</v>
      </c>
      <c r="G239" s="40">
        <v>82</v>
      </c>
      <c r="H239" s="43" t="s">
        <v>1809</v>
      </c>
      <c r="I239" s="48">
        <v>413</v>
      </c>
      <c r="J239" s="52" t="s">
        <v>1816</v>
      </c>
      <c r="K239" s="40">
        <v>77</v>
      </c>
      <c r="L239" s="43" t="s">
        <v>1818</v>
      </c>
      <c r="M239" s="48">
        <v>428</v>
      </c>
      <c r="N239" s="52" t="s">
        <v>1825</v>
      </c>
      <c r="O239" s="40"/>
      <c r="P239" s="43"/>
      <c r="Q239" s="48">
        <v>39</v>
      </c>
      <c r="R239" s="52" t="s">
        <v>1831</v>
      </c>
      <c r="S239" s="40" t="s">
        <v>1372</v>
      </c>
      <c r="T239" s="43" t="s">
        <v>1382</v>
      </c>
      <c r="U239" s="48">
        <v>746</v>
      </c>
      <c r="V239" s="52" t="s">
        <v>1838</v>
      </c>
    </row>
    <row r="240" spans="1:22" s="104" customFormat="1" x14ac:dyDescent="0.2">
      <c r="A240" s="103"/>
      <c r="B240" s="104" t="s">
        <v>1749</v>
      </c>
      <c r="C240" s="40">
        <v>11</v>
      </c>
      <c r="D240" s="132" t="s">
        <v>1005</v>
      </c>
      <c r="E240" s="48">
        <v>3</v>
      </c>
      <c r="F240" s="52" t="s">
        <v>161</v>
      </c>
      <c r="G240" s="40">
        <v>96</v>
      </c>
      <c r="H240" s="43" t="s">
        <v>1755</v>
      </c>
      <c r="I240" s="48">
        <v>374</v>
      </c>
      <c r="J240" s="52" t="s">
        <v>1762</v>
      </c>
      <c r="K240" s="40">
        <v>79</v>
      </c>
      <c r="L240" s="43" t="s">
        <v>1767</v>
      </c>
      <c r="M240" s="48" t="s">
        <v>1787</v>
      </c>
      <c r="N240" s="52" t="s">
        <v>1792</v>
      </c>
      <c r="O240" s="40"/>
      <c r="P240" s="43"/>
      <c r="Q240" s="48">
        <v>37</v>
      </c>
      <c r="R240" s="52" t="s">
        <v>1778</v>
      </c>
      <c r="S240" s="40" t="s">
        <v>1372</v>
      </c>
      <c r="T240" s="43" t="s">
        <v>1382</v>
      </c>
      <c r="U240" s="48">
        <v>770</v>
      </c>
      <c r="V240" s="52" t="s">
        <v>1785</v>
      </c>
    </row>
    <row r="241" spans="1:22" s="104" customFormat="1" x14ac:dyDescent="0.2">
      <c r="A241" s="103"/>
      <c r="B241" s="104" t="s">
        <v>1697</v>
      </c>
      <c r="C241" s="40" t="s">
        <v>1435</v>
      </c>
      <c r="D241" s="39" t="s">
        <v>207</v>
      </c>
      <c r="E241" s="48">
        <v>3</v>
      </c>
      <c r="F241" s="52" t="s">
        <v>161</v>
      </c>
      <c r="G241" s="40">
        <v>88</v>
      </c>
      <c r="H241" s="43" t="s">
        <v>1734</v>
      </c>
      <c r="I241" s="48">
        <v>358</v>
      </c>
      <c r="J241" s="52" t="s">
        <v>1735</v>
      </c>
      <c r="K241" s="40">
        <v>74</v>
      </c>
      <c r="L241" s="43" t="s">
        <v>1736</v>
      </c>
      <c r="M241" s="48" t="s">
        <v>1694</v>
      </c>
      <c r="N241" s="52" t="s">
        <v>1737</v>
      </c>
      <c r="O241" s="40">
        <v>12</v>
      </c>
      <c r="P241" s="43" t="s">
        <v>1738</v>
      </c>
      <c r="Q241" s="48">
        <v>37</v>
      </c>
      <c r="R241" s="52" t="s">
        <v>1739</v>
      </c>
      <c r="S241" s="40" t="s">
        <v>1372</v>
      </c>
      <c r="T241" s="43" t="s">
        <v>1706</v>
      </c>
      <c r="U241" s="48">
        <v>750</v>
      </c>
      <c r="V241" s="52" t="s">
        <v>1740</v>
      </c>
    </row>
    <row r="242" spans="1:22" s="104" customFormat="1" x14ac:dyDescent="0.2">
      <c r="A242" s="103"/>
      <c r="B242" s="104" t="s">
        <v>1635</v>
      </c>
      <c r="C242" s="40">
        <v>7</v>
      </c>
      <c r="D242" s="39" t="s">
        <v>420</v>
      </c>
      <c r="E242" s="48">
        <v>3</v>
      </c>
      <c r="F242" s="52" t="s">
        <v>161</v>
      </c>
      <c r="G242" s="40">
        <v>90</v>
      </c>
      <c r="H242" s="43" t="s">
        <v>1668</v>
      </c>
      <c r="I242" s="48">
        <v>375</v>
      </c>
      <c r="J242" s="52" t="s">
        <v>1669</v>
      </c>
      <c r="K242" s="40">
        <v>85</v>
      </c>
      <c r="L242" s="43" t="s">
        <v>1146</v>
      </c>
      <c r="M242" s="48">
        <v>531</v>
      </c>
      <c r="N242" s="52" t="s">
        <v>1670</v>
      </c>
      <c r="O242" s="40">
        <v>10</v>
      </c>
      <c r="P242" s="43" t="s">
        <v>306</v>
      </c>
      <c r="Q242" s="48">
        <v>40</v>
      </c>
      <c r="R242" s="52" t="s">
        <v>1671</v>
      </c>
      <c r="S242" s="40" t="s">
        <v>1372</v>
      </c>
      <c r="T242" s="43" t="s">
        <v>1382</v>
      </c>
      <c r="U242" s="48">
        <v>773</v>
      </c>
      <c r="V242" s="52" t="s">
        <v>1672</v>
      </c>
    </row>
    <row r="243" spans="1:22" s="104" customFormat="1" x14ac:dyDescent="0.2">
      <c r="A243" s="103"/>
      <c r="B243" s="104" t="s">
        <v>1591</v>
      </c>
      <c r="C243" s="40" t="s">
        <v>1372</v>
      </c>
      <c r="D243" s="39" t="s">
        <v>1390</v>
      </c>
      <c r="E243" s="48">
        <v>3</v>
      </c>
      <c r="F243" s="52" t="s">
        <v>1626</v>
      </c>
      <c r="G243" s="40">
        <v>101</v>
      </c>
      <c r="H243" s="43" t="s">
        <v>1627</v>
      </c>
      <c r="I243" s="48">
        <v>367</v>
      </c>
      <c r="J243" s="52" t="s">
        <v>1628</v>
      </c>
      <c r="K243" s="40">
        <v>80</v>
      </c>
      <c r="L243" s="43" t="s">
        <v>1629</v>
      </c>
      <c r="M243" s="48">
        <v>707</v>
      </c>
      <c r="N243" s="52" t="s">
        <v>1630</v>
      </c>
      <c r="O243" s="40">
        <v>10</v>
      </c>
      <c r="P243" s="43" t="s">
        <v>1631</v>
      </c>
      <c r="Q243" s="48">
        <v>39</v>
      </c>
      <c r="R243" s="52" t="s">
        <v>1177</v>
      </c>
      <c r="S243" s="40" t="s">
        <v>1372</v>
      </c>
      <c r="T243" s="43" t="s">
        <v>1382</v>
      </c>
      <c r="U243" s="48">
        <v>732</v>
      </c>
      <c r="V243" s="52" t="s">
        <v>1632</v>
      </c>
    </row>
    <row r="244" spans="1:22" x14ac:dyDescent="0.2">
      <c r="A244" s="103"/>
      <c r="B244" s="104" t="s">
        <v>1544</v>
      </c>
      <c r="C244" s="40" t="s">
        <v>1432</v>
      </c>
      <c r="D244" s="39" t="s">
        <v>1471</v>
      </c>
      <c r="E244" s="48">
        <v>4</v>
      </c>
      <c r="F244" s="52" t="s">
        <v>240</v>
      </c>
      <c r="G244" s="40">
        <v>101</v>
      </c>
      <c r="H244" s="43" t="s">
        <v>1551</v>
      </c>
      <c r="I244" s="48">
        <v>386</v>
      </c>
      <c r="J244" s="52" t="s">
        <v>1558</v>
      </c>
      <c r="K244" s="40">
        <v>84</v>
      </c>
      <c r="L244" s="43" t="s">
        <v>1564</v>
      </c>
      <c r="M244" s="48">
        <v>704</v>
      </c>
      <c r="N244" s="52" t="s">
        <v>1572</v>
      </c>
      <c r="O244" s="40">
        <v>12</v>
      </c>
      <c r="P244" s="43" t="s">
        <v>236</v>
      </c>
      <c r="Q244" s="48">
        <v>40</v>
      </c>
      <c r="R244" s="52" t="s">
        <v>1579</v>
      </c>
      <c r="S244" s="40" t="s">
        <v>1372</v>
      </c>
      <c r="T244" s="43" t="s">
        <v>1382</v>
      </c>
      <c r="U244" s="48">
        <v>752</v>
      </c>
      <c r="V244" s="52" t="s">
        <v>1586</v>
      </c>
    </row>
    <row r="245" spans="1:22" x14ac:dyDescent="0.2">
      <c r="A245" s="103"/>
      <c r="B245" s="106" t="s">
        <v>1498</v>
      </c>
      <c r="C245" s="40" t="s">
        <v>1432</v>
      </c>
      <c r="D245" s="39" t="s">
        <v>1396</v>
      </c>
      <c r="E245" s="48">
        <v>5</v>
      </c>
      <c r="F245" s="52" t="s">
        <v>324</v>
      </c>
      <c r="G245" s="40">
        <v>152</v>
      </c>
      <c r="H245" s="43" t="s">
        <v>1534</v>
      </c>
      <c r="I245" s="48">
        <v>382</v>
      </c>
      <c r="J245" s="52" t="s">
        <v>1535</v>
      </c>
      <c r="K245" s="40">
        <v>89</v>
      </c>
      <c r="L245" s="43" t="s">
        <v>1536</v>
      </c>
      <c r="M245" s="48">
        <v>614</v>
      </c>
      <c r="N245" s="52" t="s">
        <v>1537</v>
      </c>
      <c r="O245" s="40">
        <v>11</v>
      </c>
      <c r="P245" s="43" t="s">
        <v>721</v>
      </c>
      <c r="Q245" s="48">
        <v>40</v>
      </c>
      <c r="R245" s="52" t="s">
        <v>1538</v>
      </c>
      <c r="S245" s="40" t="s">
        <v>1372</v>
      </c>
      <c r="T245" s="43" t="s">
        <v>1382</v>
      </c>
      <c r="U245" s="48">
        <v>817</v>
      </c>
      <c r="V245" s="52" t="s">
        <v>1539</v>
      </c>
    </row>
    <row r="246" spans="1:22" x14ac:dyDescent="0.2">
      <c r="A246" s="103"/>
      <c r="B246" s="106" t="s">
        <v>1439</v>
      </c>
      <c r="C246" s="40" t="s">
        <v>1432</v>
      </c>
      <c r="D246" s="39" t="s">
        <v>1471</v>
      </c>
      <c r="E246" s="48">
        <v>5</v>
      </c>
      <c r="F246" s="52" t="s">
        <v>250</v>
      </c>
      <c r="G246" s="40">
        <v>119</v>
      </c>
      <c r="H246" s="43" t="s">
        <v>1472</v>
      </c>
      <c r="I246" s="48">
        <v>392</v>
      </c>
      <c r="J246" s="52" t="s">
        <v>1473</v>
      </c>
      <c r="K246" s="40">
        <v>100</v>
      </c>
      <c r="L246" s="43" t="s">
        <v>1474</v>
      </c>
      <c r="M246" s="48">
        <v>949</v>
      </c>
      <c r="N246" s="52" t="s">
        <v>1475</v>
      </c>
      <c r="O246" s="40">
        <v>13</v>
      </c>
      <c r="P246" s="43" t="s">
        <v>1476</v>
      </c>
      <c r="Q246" s="48">
        <v>45</v>
      </c>
      <c r="R246" s="52" t="s">
        <v>1477</v>
      </c>
      <c r="S246" s="40" t="s">
        <v>1372</v>
      </c>
      <c r="T246" s="43" t="s">
        <v>1382</v>
      </c>
      <c r="U246" s="48">
        <v>752</v>
      </c>
      <c r="V246" s="52" t="s">
        <v>1478</v>
      </c>
    </row>
    <row r="247" spans="1:22" x14ac:dyDescent="0.2">
      <c r="A247" s="103"/>
      <c r="B247" s="106" t="s">
        <v>1376</v>
      </c>
      <c r="C247" s="40" t="s">
        <v>1372</v>
      </c>
      <c r="D247" s="39" t="s">
        <v>1390</v>
      </c>
      <c r="E247" s="48">
        <v>3</v>
      </c>
      <c r="F247" s="52" t="s">
        <v>123</v>
      </c>
      <c r="G247" s="40">
        <v>116</v>
      </c>
      <c r="H247" s="43" t="s">
        <v>1414</v>
      </c>
      <c r="I247" s="48">
        <v>366</v>
      </c>
      <c r="J247" s="52" t="s">
        <v>1415</v>
      </c>
      <c r="K247" s="40">
        <v>91</v>
      </c>
      <c r="L247" s="43" t="s">
        <v>1416</v>
      </c>
      <c r="M247" s="48">
        <v>797</v>
      </c>
      <c r="N247" s="52" t="s">
        <v>1417</v>
      </c>
      <c r="O247" s="40">
        <v>11</v>
      </c>
      <c r="P247" s="43" t="s">
        <v>1133</v>
      </c>
      <c r="Q247" s="48">
        <v>37</v>
      </c>
      <c r="R247" s="52" t="s">
        <v>1301</v>
      </c>
      <c r="S247" s="40" t="s">
        <v>1372</v>
      </c>
      <c r="T247" s="43" t="s">
        <v>1382</v>
      </c>
      <c r="U247" s="48">
        <v>772</v>
      </c>
      <c r="V247" s="52" t="s">
        <v>1418</v>
      </c>
    </row>
    <row r="248" spans="1:22" s="90" customFormat="1" ht="11.25" customHeight="1" x14ac:dyDescent="0.2">
      <c r="A248" s="103"/>
      <c r="B248" s="106" t="s">
        <v>1314</v>
      </c>
      <c r="C248" s="40">
        <v>5</v>
      </c>
      <c r="D248" s="39" t="s">
        <v>115</v>
      </c>
      <c r="E248" s="48">
        <v>3</v>
      </c>
      <c r="F248" s="52" t="s">
        <v>161</v>
      </c>
      <c r="G248" s="40">
        <v>123</v>
      </c>
      <c r="H248" s="43" t="s">
        <v>1351</v>
      </c>
      <c r="I248" s="48">
        <v>361</v>
      </c>
      <c r="J248" s="52" t="s">
        <v>1352</v>
      </c>
      <c r="K248" s="40">
        <v>95</v>
      </c>
      <c r="L248" s="43" t="s">
        <v>1353</v>
      </c>
      <c r="M248" s="48">
        <v>808</v>
      </c>
      <c r="N248" s="52" t="s">
        <v>1354</v>
      </c>
      <c r="O248" s="40">
        <v>9</v>
      </c>
      <c r="P248" s="43" t="s">
        <v>1355</v>
      </c>
      <c r="Q248" s="48">
        <v>38</v>
      </c>
      <c r="R248" s="52" t="s">
        <v>1356</v>
      </c>
      <c r="S248" s="40">
        <v>0</v>
      </c>
      <c r="T248" s="43" t="s">
        <v>238</v>
      </c>
      <c r="U248" s="48">
        <v>754</v>
      </c>
      <c r="V248" s="52" t="s">
        <v>1358</v>
      </c>
    </row>
    <row r="249" spans="1:22" x14ac:dyDescent="0.2">
      <c r="A249" s="103"/>
      <c r="B249" s="106" t="s">
        <v>1259</v>
      </c>
      <c r="C249" s="40">
        <v>5</v>
      </c>
      <c r="D249" s="39" t="s">
        <v>267</v>
      </c>
      <c r="E249" s="48">
        <v>3</v>
      </c>
      <c r="F249" s="52" t="s">
        <v>161</v>
      </c>
      <c r="G249" s="40">
        <v>120</v>
      </c>
      <c r="H249" s="43" t="s">
        <v>1296</v>
      </c>
      <c r="I249" s="48">
        <v>368</v>
      </c>
      <c r="J249" s="52" t="s">
        <v>1297</v>
      </c>
      <c r="K249" s="40">
        <v>100</v>
      </c>
      <c r="L249" s="43" t="s">
        <v>1298</v>
      </c>
      <c r="M249" s="48">
        <v>794</v>
      </c>
      <c r="N249" s="52" t="s">
        <v>1299</v>
      </c>
      <c r="O249" s="40">
        <v>12</v>
      </c>
      <c r="P249" s="43" t="s">
        <v>1300</v>
      </c>
      <c r="Q249" s="48">
        <v>38</v>
      </c>
      <c r="R249" s="52" t="s">
        <v>1301</v>
      </c>
      <c r="S249" s="40">
        <v>1</v>
      </c>
      <c r="T249" s="43" t="s">
        <v>61</v>
      </c>
      <c r="U249" s="48">
        <v>840</v>
      </c>
      <c r="V249" s="52" t="s">
        <v>1357</v>
      </c>
    </row>
    <row r="250" spans="1:22" s="90" customFormat="1" x14ac:dyDescent="0.2">
      <c r="A250" s="43"/>
      <c r="B250" s="106" t="s">
        <v>1202</v>
      </c>
      <c r="C250" s="40">
        <v>3</v>
      </c>
      <c r="D250" s="39" t="s">
        <v>261</v>
      </c>
      <c r="E250" s="48">
        <v>3</v>
      </c>
      <c r="F250" s="52" t="s">
        <v>123</v>
      </c>
      <c r="G250" s="40">
        <v>137</v>
      </c>
      <c r="H250" s="43" t="s">
        <v>1235</v>
      </c>
      <c r="I250" s="48">
        <v>343</v>
      </c>
      <c r="J250" s="52" t="s">
        <v>1236</v>
      </c>
      <c r="K250" s="40">
        <v>104</v>
      </c>
      <c r="L250" s="43" t="s">
        <v>1237</v>
      </c>
      <c r="M250" s="48">
        <v>794</v>
      </c>
      <c r="N250" s="52" t="s">
        <v>1238</v>
      </c>
      <c r="O250" s="40">
        <v>12</v>
      </c>
      <c r="P250" s="43" t="s">
        <v>721</v>
      </c>
      <c r="Q250" s="48">
        <v>38</v>
      </c>
      <c r="R250" s="52" t="s">
        <v>1239</v>
      </c>
      <c r="S250" s="40">
        <v>1</v>
      </c>
      <c r="T250" s="43" t="s">
        <v>261</v>
      </c>
      <c r="U250" s="48">
        <v>746</v>
      </c>
      <c r="V250" s="52" t="s">
        <v>1240</v>
      </c>
    </row>
    <row r="251" spans="1:22" x14ac:dyDescent="0.2">
      <c r="A251" s="43"/>
      <c r="B251" s="106" t="s">
        <v>1143</v>
      </c>
      <c r="C251" s="40">
        <v>0</v>
      </c>
      <c r="D251" s="39" t="s">
        <v>450</v>
      </c>
      <c r="E251" s="48">
        <v>3</v>
      </c>
      <c r="F251" s="52" t="s">
        <v>123</v>
      </c>
      <c r="G251" s="40">
        <v>139</v>
      </c>
      <c r="H251" s="43" t="s">
        <v>1173</v>
      </c>
      <c r="I251" s="48">
        <v>359</v>
      </c>
      <c r="J251" s="52" t="s">
        <v>1174</v>
      </c>
      <c r="K251" s="40">
        <v>114</v>
      </c>
      <c r="L251" s="43" t="s">
        <v>1175</v>
      </c>
      <c r="M251" s="48">
        <v>826</v>
      </c>
      <c r="N251" s="52" t="s">
        <v>1176</v>
      </c>
      <c r="O251" s="40">
        <v>13</v>
      </c>
      <c r="P251" s="43" t="s">
        <v>1150</v>
      </c>
      <c r="Q251" s="48">
        <v>38</v>
      </c>
      <c r="R251" s="52" t="s">
        <v>1177</v>
      </c>
      <c r="S251" s="40">
        <v>2</v>
      </c>
      <c r="T251" s="43" t="s">
        <v>159</v>
      </c>
      <c r="U251" s="48">
        <v>811</v>
      </c>
      <c r="V251" s="52" t="s">
        <v>1178</v>
      </c>
    </row>
    <row r="252" spans="1:22" s="90" customFormat="1" x14ac:dyDescent="0.2">
      <c r="A252" s="39"/>
      <c r="B252" s="40"/>
      <c r="C252" s="40"/>
      <c r="D252" s="39"/>
      <c r="E252" s="40"/>
      <c r="F252" s="43"/>
      <c r="G252" s="40"/>
      <c r="H252" s="43"/>
      <c r="I252" s="40"/>
      <c r="J252" s="43"/>
      <c r="K252" s="40"/>
      <c r="L252" s="43"/>
      <c r="M252" s="44"/>
      <c r="N252" s="43"/>
      <c r="O252" s="40"/>
      <c r="P252" s="43"/>
      <c r="Q252" s="40"/>
      <c r="R252" s="43"/>
      <c r="S252" s="40"/>
      <c r="T252" s="43"/>
      <c r="U252" s="40"/>
      <c r="V252" s="43"/>
    </row>
    <row r="253" spans="1:22" x14ac:dyDescent="0.2">
      <c r="A253" s="103" t="s">
        <v>1145</v>
      </c>
      <c r="C253" s="147">
        <v>28</v>
      </c>
      <c r="D253" s="147"/>
      <c r="E253" s="147">
        <v>27</v>
      </c>
      <c r="F253" s="147"/>
      <c r="G253" s="147">
        <v>818</v>
      </c>
      <c r="H253" s="147"/>
      <c r="I253" s="147">
        <v>1023</v>
      </c>
      <c r="J253" s="147"/>
      <c r="K253" s="147">
        <v>204</v>
      </c>
      <c r="L253" s="147"/>
      <c r="M253" s="147">
        <v>12000</v>
      </c>
      <c r="N253" s="147"/>
      <c r="O253" s="147">
        <v>51</v>
      </c>
      <c r="P253" s="147"/>
      <c r="Q253" s="147">
        <v>286</v>
      </c>
      <c r="R253" s="147"/>
      <c r="S253" s="147">
        <v>24</v>
      </c>
      <c r="T253" s="147"/>
      <c r="U253" s="147">
        <v>1909</v>
      </c>
      <c r="V253" s="147"/>
    </row>
    <row r="254" spans="1:22" x14ac:dyDescent="0.2">
      <c r="A254" s="103"/>
      <c r="B254" s="106" t="s">
        <v>1086</v>
      </c>
      <c r="C254" s="45">
        <v>0</v>
      </c>
      <c r="D254" s="108" t="s">
        <v>104</v>
      </c>
      <c r="E254" s="48">
        <v>3</v>
      </c>
      <c r="F254" s="52" t="s">
        <v>1020</v>
      </c>
      <c r="G254" s="45">
        <v>150</v>
      </c>
      <c r="H254" s="50" t="s">
        <v>1122</v>
      </c>
      <c r="I254" s="48">
        <v>363</v>
      </c>
      <c r="J254" s="52" t="s">
        <v>1123</v>
      </c>
      <c r="K254" s="45">
        <v>120</v>
      </c>
      <c r="L254" s="50" t="s">
        <v>1124</v>
      </c>
      <c r="M254" s="48">
        <v>878</v>
      </c>
      <c r="N254" s="52" t="s">
        <v>1125</v>
      </c>
      <c r="O254" s="45">
        <v>14</v>
      </c>
      <c r="P254" s="50" t="s">
        <v>1126</v>
      </c>
      <c r="Q254" s="48">
        <v>41</v>
      </c>
      <c r="R254" s="52" t="s">
        <v>1127</v>
      </c>
      <c r="S254" s="45">
        <v>2</v>
      </c>
      <c r="T254" s="50" t="s">
        <v>159</v>
      </c>
      <c r="U254" s="48">
        <v>811</v>
      </c>
      <c r="V254" s="52" t="s">
        <v>1128</v>
      </c>
    </row>
    <row r="255" spans="1:22" x14ac:dyDescent="0.2">
      <c r="A255" s="103"/>
      <c r="B255" s="106" t="s">
        <v>1027</v>
      </c>
      <c r="C255" s="45">
        <v>2</v>
      </c>
      <c r="D255" s="108" t="s">
        <v>159</v>
      </c>
      <c r="E255" s="48">
        <v>4</v>
      </c>
      <c r="F255" s="52" t="s">
        <v>114</v>
      </c>
      <c r="G255" s="45">
        <v>165</v>
      </c>
      <c r="H255" s="50" t="s">
        <v>1065</v>
      </c>
      <c r="I255" s="48">
        <v>383</v>
      </c>
      <c r="J255" s="52" t="s">
        <v>1066</v>
      </c>
      <c r="K255" s="45">
        <v>122</v>
      </c>
      <c r="L255" s="50" t="s">
        <v>1067</v>
      </c>
      <c r="M255" s="48">
        <v>1215</v>
      </c>
      <c r="N255" s="52" t="s">
        <v>1068</v>
      </c>
      <c r="O255" s="45">
        <v>15</v>
      </c>
      <c r="P255" s="50" t="s">
        <v>1069</v>
      </c>
      <c r="Q255" s="48">
        <v>47</v>
      </c>
      <c r="R255" s="52" t="s">
        <v>1070</v>
      </c>
      <c r="S255" s="45">
        <v>1</v>
      </c>
      <c r="T255" s="50" t="s">
        <v>61</v>
      </c>
      <c r="U255" s="48">
        <v>883</v>
      </c>
      <c r="V255" s="52" t="s">
        <v>1071</v>
      </c>
    </row>
    <row r="256" spans="1:22" x14ac:dyDescent="0.2">
      <c r="A256" s="103"/>
      <c r="B256" s="106" t="s">
        <v>968</v>
      </c>
      <c r="C256" s="45">
        <v>5</v>
      </c>
      <c r="D256" s="108" t="s">
        <v>267</v>
      </c>
      <c r="E256" s="48">
        <v>4</v>
      </c>
      <c r="F256" s="52" t="s">
        <v>114</v>
      </c>
      <c r="G256" s="45">
        <v>195</v>
      </c>
      <c r="H256" s="50" t="s">
        <v>1007</v>
      </c>
      <c r="I256" s="48">
        <v>393</v>
      </c>
      <c r="J256" s="52" t="s">
        <v>1008</v>
      </c>
      <c r="K256" s="45">
        <v>123</v>
      </c>
      <c r="L256" s="50" t="s">
        <v>1009</v>
      </c>
      <c r="M256" s="48">
        <v>915</v>
      </c>
      <c r="N256" s="52" t="s">
        <v>1010</v>
      </c>
      <c r="O256" s="45">
        <v>15</v>
      </c>
      <c r="P256" s="50" t="s">
        <v>229</v>
      </c>
      <c r="Q256" s="48">
        <v>50</v>
      </c>
      <c r="R256" s="52" t="s">
        <v>1011</v>
      </c>
      <c r="S256" s="45">
        <v>0</v>
      </c>
      <c r="T256" s="50" t="s">
        <v>136</v>
      </c>
      <c r="U256" s="48">
        <v>860</v>
      </c>
      <c r="V256" s="52" t="s">
        <v>1012</v>
      </c>
    </row>
    <row r="257" spans="1:22" x14ac:dyDescent="0.2">
      <c r="A257" s="103"/>
      <c r="B257" s="40" t="s">
        <v>906</v>
      </c>
      <c r="C257" s="45">
        <v>7</v>
      </c>
      <c r="D257" s="108" t="s">
        <v>945</v>
      </c>
      <c r="E257" s="48">
        <v>4</v>
      </c>
      <c r="F257" s="52" t="s">
        <v>115</v>
      </c>
      <c r="G257" s="45">
        <v>224</v>
      </c>
      <c r="H257" s="50" t="s">
        <v>946</v>
      </c>
      <c r="I257" s="48">
        <v>399</v>
      </c>
      <c r="J257" s="52" t="s">
        <v>947</v>
      </c>
      <c r="K257" s="45">
        <v>130</v>
      </c>
      <c r="L257" s="50" t="s">
        <v>948</v>
      </c>
      <c r="M257" s="48">
        <v>920</v>
      </c>
      <c r="N257" s="52" t="s">
        <v>949</v>
      </c>
      <c r="O257" s="45">
        <v>17</v>
      </c>
      <c r="P257" s="50" t="s">
        <v>950</v>
      </c>
      <c r="Q257" s="48">
        <v>53</v>
      </c>
      <c r="R257" s="52" t="s">
        <v>951</v>
      </c>
      <c r="S257" s="45">
        <v>0</v>
      </c>
      <c r="T257" s="50" t="s">
        <v>238</v>
      </c>
      <c r="U257" s="48">
        <v>865</v>
      </c>
      <c r="V257" s="52" t="s">
        <v>952</v>
      </c>
    </row>
    <row r="258" spans="1:22" x14ac:dyDescent="0.2">
      <c r="A258" s="103"/>
      <c r="B258" s="40" t="s">
        <v>846</v>
      </c>
      <c r="C258" s="45">
        <v>9</v>
      </c>
      <c r="D258" s="108" t="s">
        <v>165</v>
      </c>
      <c r="E258" s="48">
        <v>4</v>
      </c>
      <c r="F258" s="52" t="s">
        <v>203</v>
      </c>
      <c r="G258" s="45">
        <v>246</v>
      </c>
      <c r="H258" s="50" t="s">
        <v>885</v>
      </c>
      <c r="I258" s="48">
        <v>383</v>
      </c>
      <c r="J258" s="52" t="s">
        <v>1934</v>
      </c>
      <c r="K258" s="45">
        <v>127</v>
      </c>
      <c r="L258" s="50" t="s">
        <v>886</v>
      </c>
      <c r="M258" s="48">
        <v>591</v>
      </c>
      <c r="N258" s="52" t="s">
        <v>887</v>
      </c>
      <c r="O258" s="45">
        <v>17</v>
      </c>
      <c r="P258" s="50" t="s">
        <v>888</v>
      </c>
      <c r="Q258" s="48">
        <v>60</v>
      </c>
      <c r="R258" s="52" t="s">
        <v>889</v>
      </c>
      <c r="S258" s="45">
        <v>2</v>
      </c>
      <c r="T258" s="50" t="s">
        <v>104</v>
      </c>
      <c r="U258" s="48">
        <v>768</v>
      </c>
      <c r="V258" s="52" t="s">
        <v>890</v>
      </c>
    </row>
    <row r="259" spans="1:22" x14ac:dyDescent="0.2">
      <c r="A259" s="103"/>
      <c r="B259" s="40" t="s">
        <v>776</v>
      </c>
      <c r="C259" s="45">
        <v>7</v>
      </c>
      <c r="D259" s="108" t="s">
        <v>71</v>
      </c>
      <c r="E259" s="48">
        <v>4</v>
      </c>
      <c r="F259" s="52" t="s">
        <v>115</v>
      </c>
      <c r="G259" s="45">
        <v>307</v>
      </c>
      <c r="H259" s="50" t="s">
        <v>808</v>
      </c>
      <c r="I259" s="48">
        <v>405</v>
      </c>
      <c r="J259" s="52" t="s">
        <v>811</v>
      </c>
      <c r="K259" s="45">
        <v>131</v>
      </c>
      <c r="L259" s="50" t="s">
        <v>812</v>
      </c>
      <c r="M259" s="48">
        <v>446</v>
      </c>
      <c r="N259" s="52" t="s">
        <v>815</v>
      </c>
      <c r="O259" s="45">
        <v>19</v>
      </c>
      <c r="P259" s="50" t="s">
        <v>590</v>
      </c>
      <c r="Q259" s="48">
        <v>57</v>
      </c>
      <c r="R259" s="52" t="s">
        <v>817</v>
      </c>
      <c r="S259" s="45">
        <v>3</v>
      </c>
      <c r="T259" s="50" t="s">
        <v>189</v>
      </c>
      <c r="U259" s="48">
        <v>829</v>
      </c>
      <c r="V259" s="52" t="s">
        <v>819</v>
      </c>
    </row>
    <row r="260" spans="1:22" x14ac:dyDescent="0.2">
      <c r="A260" s="103"/>
      <c r="B260" s="40" t="s">
        <v>712</v>
      </c>
      <c r="C260" s="45">
        <v>6</v>
      </c>
      <c r="D260" s="108" t="s">
        <v>214</v>
      </c>
      <c r="E260" s="48">
        <v>4</v>
      </c>
      <c r="F260" s="52" t="s">
        <v>115</v>
      </c>
      <c r="G260" s="45">
        <v>309</v>
      </c>
      <c r="H260" s="50" t="s">
        <v>755</v>
      </c>
      <c r="I260" s="48">
        <v>391</v>
      </c>
      <c r="J260" s="52" t="s">
        <v>756</v>
      </c>
      <c r="K260" s="45">
        <v>167</v>
      </c>
      <c r="L260" s="50" t="s">
        <v>757</v>
      </c>
      <c r="M260" s="48">
        <v>472</v>
      </c>
      <c r="N260" s="52" t="s">
        <v>758</v>
      </c>
      <c r="O260" s="45">
        <v>15</v>
      </c>
      <c r="P260" s="50" t="s">
        <v>759</v>
      </c>
      <c r="Q260" s="48">
        <v>56</v>
      </c>
      <c r="R260" s="52" t="s">
        <v>760</v>
      </c>
      <c r="S260" s="45">
        <v>4</v>
      </c>
      <c r="T260" s="50" t="s">
        <v>114</v>
      </c>
      <c r="U260" s="48">
        <v>921</v>
      </c>
      <c r="V260" s="52" t="s">
        <v>761</v>
      </c>
    </row>
    <row r="261" spans="1:22" x14ac:dyDescent="0.2">
      <c r="A261" s="103"/>
      <c r="B261" s="40" t="s">
        <v>649</v>
      </c>
      <c r="C261" s="45">
        <v>6</v>
      </c>
      <c r="D261" s="108" t="s">
        <v>688</v>
      </c>
      <c r="E261" s="48">
        <v>4</v>
      </c>
      <c r="F261" s="52" t="s">
        <v>52</v>
      </c>
      <c r="G261" s="45">
        <v>251</v>
      </c>
      <c r="H261" s="50" t="s">
        <v>689</v>
      </c>
      <c r="I261" s="48">
        <v>387</v>
      </c>
      <c r="J261" s="52" t="s">
        <v>690</v>
      </c>
      <c r="K261" s="45">
        <v>139</v>
      </c>
      <c r="L261" s="50" t="s">
        <v>691</v>
      </c>
      <c r="M261" s="48">
        <v>734</v>
      </c>
      <c r="N261" s="52" t="s">
        <v>692</v>
      </c>
      <c r="O261" s="45">
        <v>14</v>
      </c>
      <c r="P261" s="50" t="s">
        <v>56</v>
      </c>
      <c r="Q261" s="48">
        <v>54</v>
      </c>
      <c r="R261" s="52" t="s">
        <v>693</v>
      </c>
      <c r="S261" s="45">
        <v>3</v>
      </c>
      <c r="T261" s="50" t="s">
        <v>161</v>
      </c>
      <c r="U261" s="48">
        <v>872</v>
      </c>
      <c r="V261" s="52" t="s">
        <v>694</v>
      </c>
    </row>
    <row r="262" spans="1:22" x14ac:dyDescent="0.2">
      <c r="B262" s="40" t="s">
        <v>360</v>
      </c>
      <c r="C262" s="45">
        <v>4</v>
      </c>
      <c r="D262" s="108" t="s">
        <v>259</v>
      </c>
      <c r="E262" s="48">
        <v>5</v>
      </c>
      <c r="F262" s="52" t="s">
        <v>153</v>
      </c>
      <c r="G262" s="45">
        <v>277</v>
      </c>
      <c r="H262" s="50" t="s">
        <v>370</v>
      </c>
      <c r="I262" s="48">
        <v>390</v>
      </c>
      <c r="J262" s="52" t="s">
        <v>379</v>
      </c>
      <c r="K262" s="45">
        <v>144</v>
      </c>
      <c r="L262" s="50" t="s">
        <v>388</v>
      </c>
      <c r="M262" s="48">
        <v>681</v>
      </c>
      <c r="N262" s="52" t="s">
        <v>540</v>
      </c>
      <c r="O262" s="45">
        <v>13</v>
      </c>
      <c r="P262" s="50" t="s">
        <v>127</v>
      </c>
      <c r="Q262" s="48">
        <v>52</v>
      </c>
      <c r="R262" s="52" t="s">
        <v>403</v>
      </c>
      <c r="S262" s="45">
        <v>3</v>
      </c>
      <c r="T262" s="50" t="s">
        <v>203</v>
      </c>
      <c r="U262" s="48">
        <v>902</v>
      </c>
      <c r="V262" s="52" t="s">
        <v>413</v>
      </c>
    </row>
    <row r="263" spans="1:22" s="90" customFormat="1" x14ac:dyDescent="0.2">
      <c r="A263" s="109" t="s">
        <v>567</v>
      </c>
      <c r="B263" s="40" t="s">
        <v>50</v>
      </c>
      <c r="C263" s="45">
        <v>6</v>
      </c>
      <c r="D263" s="108" t="s">
        <v>316</v>
      </c>
      <c r="E263" s="48">
        <v>6</v>
      </c>
      <c r="F263" s="52" t="s">
        <v>317</v>
      </c>
      <c r="G263" s="45">
        <v>258</v>
      </c>
      <c r="H263" s="50" t="s">
        <v>318</v>
      </c>
      <c r="I263" s="48">
        <v>377</v>
      </c>
      <c r="J263" s="52" t="s">
        <v>319</v>
      </c>
      <c r="K263" s="45">
        <v>163</v>
      </c>
      <c r="L263" s="50" t="s">
        <v>320</v>
      </c>
      <c r="M263" s="48">
        <v>1036</v>
      </c>
      <c r="N263" s="52" t="s">
        <v>527</v>
      </c>
      <c r="O263" s="45">
        <v>22</v>
      </c>
      <c r="P263" s="50" t="s">
        <v>321</v>
      </c>
      <c r="Q263" s="48">
        <v>55</v>
      </c>
      <c r="R263" s="52" t="s">
        <v>322</v>
      </c>
      <c r="S263" s="45">
        <v>3</v>
      </c>
      <c r="T263" s="50" t="s">
        <v>203</v>
      </c>
      <c r="U263" s="48">
        <v>840</v>
      </c>
      <c r="V263" s="52" t="s">
        <v>323</v>
      </c>
    </row>
    <row r="264" spans="1:22" s="90" customFormat="1" x14ac:dyDescent="0.2">
      <c r="A264" s="109" t="s">
        <v>565</v>
      </c>
      <c r="B264" s="40" t="s">
        <v>59</v>
      </c>
      <c r="C264" s="45">
        <v>5</v>
      </c>
      <c r="D264" s="108" t="s">
        <v>324</v>
      </c>
      <c r="E264" s="48">
        <v>7</v>
      </c>
      <c r="F264" s="52" t="s">
        <v>325</v>
      </c>
      <c r="G264" s="45">
        <v>339</v>
      </c>
      <c r="H264" s="50" t="s">
        <v>326</v>
      </c>
      <c r="I264" s="48">
        <v>395</v>
      </c>
      <c r="J264" s="52" t="s">
        <v>327</v>
      </c>
      <c r="K264" s="45">
        <v>176</v>
      </c>
      <c r="L264" s="50" t="s">
        <v>328</v>
      </c>
      <c r="M264" s="48">
        <v>1188</v>
      </c>
      <c r="N264" s="52" t="s">
        <v>513</v>
      </c>
      <c r="O264" s="45">
        <v>21</v>
      </c>
      <c r="P264" s="50" t="s">
        <v>329</v>
      </c>
      <c r="Q264" s="48">
        <v>55</v>
      </c>
      <c r="R264" s="52" t="s">
        <v>330</v>
      </c>
      <c r="S264" s="45">
        <v>3</v>
      </c>
      <c r="T264" s="50" t="s">
        <v>161</v>
      </c>
      <c r="U264" s="48">
        <v>874</v>
      </c>
      <c r="V264" s="52" t="s">
        <v>331</v>
      </c>
    </row>
    <row r="265" spans="1:22" s="90" customFormat="1" ht="12.75" x14ac:dyDescent="0.2">
      <c r="A265" s="117"/>
      <c r="B265" s="40" t="s">
        <v>69</v>
      </c>
      <c r="C265" s="45">
        <v>6</v>
      </c>
      <c r="D265" s="108" t="s">
        <v>332</v>
      </c>
      <c r="E265" s="48">
        <v>8</v>
      </c>
      <c r="F265" s="52" t="s">
        <v>214</v>
      </c>
      <c r="G265" s="45">
        <v>338</v>
      </c>
      <c r="H265" s="50" t="s">
        <v>333</v>
      </c>
      <c r="I265" s="48">
        <v>385</v>
      </c>
      <c r="J265" s="52" t="s">
        <v>333</v>
      </c>
      <c r="K265" s="45">
        <v>184</v>
      </c>
      <c r="L265" s="50" t="s">
        <v>334</v>
      </c>
      <c r="M265" s="48">
        <v>1777</v>
      </c>
      <c r="N265" s="52" t="s">
        <v>526</v>
      </c>
      <c r="O265" s="45">
        <v>25</v>
      </c>
      <c r="P265" s="50" t="s">
        <v>335</v>
      </c>
      <c r="Q265" s="48">
        <v>61</v>
      </c>
      <c r="R265" s="52" t="s">
        <v>336</v>
      </c>
      <c r="S265" s="45">
        <v>3</v>
      </c>
      <c r="T265" s="50" t="s">
        <v>189</v>
      </c>
      <c r="U265" s="48">
        <v>1165</v>
      </c>
      <c r="V265" s="52" t="s">
        <v>337</v>
      </c>
    </row>
    <row r="266" spans="1:22" s="90" customFormat="1" x14ac:dyDescent="0.2">
      <c r="A266" s="39"/>
      <c r="B266" s="40" t="s">
        <v>78</v>
      </c>
      <c r="C266" s="45">
        <v>3</v>
      </c>
      <c r="D266" s="108" t="s">
        <v>159</v>
      </c>
      <c r="E266" s="48">
        <v>13</v>
      </c>
      <c r="F266" s="52" t="s">
        <v>338</v>
      </c>
      <c r="G266" s="45">
        <v>425</v>
      </c>
      <c r="H266" s="50" t="s">
        <v>339</v>
      </c>
      <c r="I266" s="48">
        <v>436</v>
      </c>
      <c r="J266" s="52" t="s">
        <v>340</v>
      </c>
      <c r="K266" s="45">
        <v>212</v>
      </c>
      <c r="L266" s="50" t="s">
        <v>341</v>
      </c>
      <c r="M266" s="48">
        <v>2179</v>
      </c>
      <c r="N266" s="52" t="s">
        <v>545</v>
      </c>
      <c r="O266" s="45">
        <v>21</v>
      </c>
      <c r="P266" s="50" t="s">
        <v>342</v>
      </c>
      <c r="Q266" s="48">
        <v>69</v>
      </c>
      <c r="R266" s="52" t="s">
        <v>343</v>
      </c>
      <c r="S266" s="45">
        <v>3</v>
      </c>
      <c r="T266" s="50" t="s">
        <v>253</v>
      </c>
      <c r="U266" s="48">
        <v>1073</v>
      </c>
      <c r="V266" s="52" t="s">
        <v>344</v>
      </c>
    </row>
    <row r="267" spans="1:22" s="90" customFormat="1" x14ac:dyDescent="0.2">
      <c r="A267" s="39"/>
      <c r="B267" s="40" t="s">
        <v>88</v>
      </c>
      <c r="C267" s="45">
        <v>7</v>
      </c>
      <c r="D267" s="108" t="s">
        <v>345</v>
      </c>
      <c r="E267" s="48">
        <v>18</v>
      </c>
      <c r="F267" s="52" t="s">
        <v>346</v>
      </c>
      <c r="G267" s="45">
        <v>439</v>
      </c>
      <c r="H267" s="50" t="s">
        <v>347</v>
      </c>
      <c r="I267" s="48">
        <v>509</v>
      </c>
      <c r="J267" s="52" t="s">
        <v>348</v>
      </c>
      <c r="K267" s="45">
        <v>248</v>
      </c>
      <c r="L267" s="50" t="s">
        <v>349</v>
      </c>
      <c r="M267" s="48">
        <v>1700</v>
      </c>
      <c r="N267" s="52" t="s">
        <v>544</v>
      </c>
      <c r="O267" s="45">
        <v>13</v>
      </c>
      <c r="P267" s="50" t="s">
        <v>350</v>
      </c>
      <c r="Q267" s="48">
        <v>70</v>
      </c>
      <c r="R267" s="52" t="s">
        <v>351</v>
      </c>
      <c r="S267" s="45">
        <v>1</v>
      </c>
      <c r="T267" s="50" t="s">
        <v>106</v>
      </c>
      <c r="U267" s="48">
        <v>1495</v>
      </c>
      <c r="V267" s="52" t="s">
        <v>352</v>
      </c>
    </row>
    <row r="268" spans="1:22" s="104" customFormat="1" x14ac:dyDescent="0.2">
      <c r="A268" s="39"/>
      <c r="B268" s="40" t="s">
        <v>97</v>
      </c>
      <c r="C268" s="45">
        <v>11</v>
      </c>
      <c r="D268" s="108" t="s">
        <v>200</v>
      </c>
      <c r="E268" s="48">
        <v>23</v>
      </c>
      <c r="F268" s="52" t="s">
        <v>353</v>
      </c>
      <c r="G268" s="45">
        <v>668</v>
      </c>
      <c r="H268" s="50" t="s">
        <v>354</v>
      </c>
      <c r="I268" s="48">
        <v>481</v>
      </c>
      <c r="J268" s="52" t="s">
        <v>355</v>
      </c>
      <c r="K268" s="45">
        <v>263</v>
      </c>
      <c r="L268" s="50" t="s">
        <v>356</v>
      </c>
      <c r="M268" s="48">
        <v>1689</v>
      </c>
      <c r="N268" s="52" t="s">
        <v>543</v>
      </c>
      <c r="O268" s="45">
        <v>9</v>
      </c>
      <c r="P268" s="50" t="s">
        <v>281</v>
      </c>
      <c r="Q268" s="48">
        <v>74</v>
      </c>
      <c r="R268" s="52" t="s">
        <v>357</v>
      </c>
      <c r="S268" s="45">
        <v>0</v>
      </c>
      <c r="T268" s="50" t="s">
        <v>238</v>
      </c>
      <c r="U268" s="48">
        <v>1333</v>
      </c>
      <c r="V268" s="52" t="s">
        <v>358</v>
      </c>
    </row>
    <row r="269" spans="1:22" s="104" customFormat="1" x14ac:dyDescent="0.2">
      <c r="A269" s="41"/>
      <c r="B269" s="42" t="s">
        <v>573</v>
      </c>
      <c r="C269" s="46">
        <v>3</v>
      </c>
      <c r="D269" s="115" t="s">
        <v>621</v>
      </c>
      <c r="E269" s="49">
        <v>41</v>
      </c>
      <c r="F269" s="53" t="s">
        <v>622</v>
      </c>
      <c r="G269" s="46">
        <v>1017</v>
      </c>
      <c r="H269" s="51" t="s">
        <v>623</v>
      </c>
      <c r="I269" s="49">
        <v>580</v>
      </c>
      <c r="J269" s="53" t="s">
        <v>624</v>
      </c>
      <c r="K269" s="46">
        <v>302</v>
      </c>
      <c r="L269" s="51" t="s">
        <v>625</v>
      </c>
      <c r="M269" s="49">
        <v>1586</v>
      </c>
      <c r="N269" s="53" t="s">
        <v>626</v>
      </c>
      <c r="O269" s="46">
        <v>5</v>
      </c>
      <c r="P269" s="51" t="s">
        <v>345</v>
      </c>
      <c r="Q269" s="49">
        <v>109</v>
      </c>
      <c r="R269" s="53" t="s">
        <v>627</v>
      </c>
      <c r="S269" s="46">
        <v>0</v>
      </c>
      <c r="T269" s="51" t="s">
        <v>450</v>
      </c>
      <c r="U269" s="49">
        <v>1827</v>
      </c>
      <c r="V269" s="53" t="s">
        <v>628</v>
      </c>
    </row>
    <row r="270" spans="1:22" x14ac:dyDescent="0.2">
      <c r="A270" s="47" t="s">
        <v>12</v>
      </c>
      <c r="C270" s="45"/>
      <c r="D270" s="108"/>
      <c r="E270" s="45"/>
      <c r="F270" s="50"/>
      <c r="G270" s="45"/>
      <c r="H270" s="50"/>
      <c r="I270" s="45"/>
      <c r="J270" s="50"/>
      <c r="K270" s="45"/>
      <c r="L270" s="50"/>
      <c r="M270" s="45"/>
      <c r="N270" s="50"/>
      <c r="O270" s="45"/>
      <c r="P270" s="50"/>
      <c r="Q270" s="45"/>
      <c r="R270" s="50"/>
      <c r="S270" s="45"/>
      <c r="T270" s="50"/>
      <c r="U270" s="45"/>
      <c r="V270" s="50"/>
    </row>
    <row r="271" spans="1:22" ht="12.75" x14ac:dyDescent="0.2">
      <c r="A271" s="103" t="s">
        <v>1144</v>
      </c>
      <c r="B271" s="90"/>
      <c r="C271" s="148">
        <v>22</v>
      </c>
      <c r="D271" s="149"/>
      <c r="E271" s="148">
        <v>21</v>
      </c>
      <c r="F271" s="149"/>
      <c r="G271" s="148">
        <v>629</v>
      </c>
      <c r="H271" s="149"/>
      <c r="I271" s="148">
        <v>787</v>
      </c>
      <c r="J271" s="149"/>
      <c r="K271" s="148">
        <v>157</v>
      </c>
      <c r="L271" s="149"/>
      <c r="M271" s="148">
        <v>9000</v>
      </c>
      <c r="N271" s="149"/>
      <c r="O271" s="148">
        <v>39</v>
      </c>
      <c r="P271" s="149"/>
      <c r="Q271" s="148">
        <v>220</v>
      </c>
      <c r="R271" s="149"/>
      <c r="S271" s="148">
        <v>18</v>
      </c>
      <c r="T271" s="149"/>
      <c r="U271" s="148">
        <v>1468</v>
      </c>
      <c r="V271" s="149"/>
    </row>
    <row r="272" spans="1:22" x14ac:dyDescent="0.2">
      <c r="A272" s="103"/>
      <c r="B272" s="106" t="s">
        <v>1439</v>
      </c>
      <c r="C272" s="40" t="s">
        <v>1372</v>
      </c>
      <c r="D272" s="39" t="s">
        <v>1390</v>
      </c>
      <c r="E272" s="48">
        <v>3</v>
      </c>
      <c r="F272" s="52" t="s">
        <v>714</v>
      </c>
      <c r="G272" s="40">
        <v>77</v>
      </c>
      <c r="H272" s="43" t="s">
        <v>1479</v>
      </c>
      <c r="I272" s="48">
        <v>254</v>
      </c>
      <c r="J272" s="52" t="s">
        <v>1480</v>
      </c>
      <c r="K272" s="40">
        <v>70</v>
      </c>
      <c r="L272" s="43" t="s">
        <v>1481</v>
      </c>
      <c r="M272" s="48" t="s">
        <v>1434</v>
      </c>
      <c r="N272" s="52" t="s">
        <v>1482</v>
      </c>
      <c r="O272" s="40">
        <v>9</v>
      </c>
      <c r="P272" s="43" t="s">
        <v>907</v>
      </c>
      <c r="Q272" s="48">
        <v>31</v>
      </c>
      <c r="R272" s="52" t="s">
        <v>1080</v>
      </c>
      <c r="S272" s="40" t="s">
        <v>1372</v>
      </c>
      <c r="T272" s="43" t="s">
        <v>1382</v>
      </c>
      <c r="U272" s="48">
        <v>536</v>
      </c>
      <c r="V272" s="52" t="s">
        <v>1483</v>
      </c>
    </row>
    <row r="273" spans="1:22" x14ac:dyDescent="0.2">
      <c r="A273" s="103"/>
      <c r="B273" s="106" t="s">
        <v>1376</v>
      </c>
      <c r="C273" s="40" t="s">
        <v>1372</v>
      </c>
      <c r="D273" s="39" t="s">
        <v>1377</v>
      </c>
      <c r="E273" s="48">
        <v>2</v>
      </c>
      <c r="F273" s="52" t="s">
        <v>181</v>
      </c>
      <c r="G273" s="40">
        <v>75</v>
      </c>
      <c r="H273" s="43" t="s">
        <v>1419</v>
      </c>
      <c r="I273" s="48">
        <v>255</v>
      </c>
      <c r="J273" s="52" t="s">
        <v>1420</v>
      </c>
      <c r="K273" s="40">
        <v>63</v>
      </c>
      <c r="L273" s="43" t="s">
        <v>1421</v>
      </c>
      <c r="M273" s="48">
        <v>546</v>
      </c>
      <c r="N273" s="52" t="s">
        <v>1422</v>
      </c>
      <c r="O273" s="40">
        <v>9</v>
      </c>
      <c r="P273" s="43" t="s">
        <v>1363</v>
      </c>
      <c r="Q273" s="48">
        <v>27</v>
      </c>
      <c r="R273" s="52" t="s">
        <v>1423</v>
      </c>
      <c r="S273" s="40" t="s">
        <v>1372</v>
      </c>
      <c r="T273" s="43" t="s">
        <v>1382</v>
      </c>
      <c r="U273" s="48">
        <v>541</v>
      </c>
      <c r="V273" s="52" t="s">
        <v>1424</v>
      </c>
    </row>
    <row r="274" spans="1:22" s="90" customFormat="1" x14ac:dyDescent="0.2">
      <c r="A274" s="103"/>
      <c r="B274" s="106" t="s">
        <v>1314</v>
      </c>
      <c r="C274" s="40">
        <v>3</v>
      </c>
      <c r="D274" s="39" t="s">
        <v>104</v>
      </c>
      <c r="E274" s="48">
        <v>3</v>
      </c>
      <c r="F274" s="52" t="s">
        <v>121</v>
      </c>
      <c r="G274" s="40">
        <v>93</v>
      </c>
      <c r="H274" s="43" t="s">
        <v>1359</v>
      </c>
      <c r="I274" s="48">
        <v>258</v>
      </c>
      <c r="J274" s="52" t="s">
        <v>1360</v>
      </c>
      <c r="K274" s="40">
        <v>77</v>
      </c>
      <c r="L274" s="43" t="s">
        <v>1365</v>
      </c>
      <c r="M274" s="48">
        <v>529</v>
      </c>
      <c r="N274" s="52" t="s">
        <v>1362</v>
      </c>
      <c r="O274" s="40">
        <v>9</v>
      </c>
      <c r="P274" s="43" t="s">
        <v>1363</v>
      </c>
      <c r="Q274" s="48">
        <v>28</v>
      </c>
      <c r="R274" s="52" t="s">
        <v>1364</v>
      </c>
      <c r="S274" s="40">
        <v>0</v>
      </c>
      <c r="T274" s="43" t="s">
        <v>450</v>
      </c>
      <c r="U274" s="48">
        <v>570</v>
      </c>
      <c r="V274" s="52" t="s">
        <v>1366</v>
      </c>
    </row>
    <row r="275" spans="1:22" x14ac:dyDescent="0.2">
      <c r="A275" s="103"/>
      <c r="B275" s="106" t="s">
        <v>1259</v>
      </c>
      <c r="C275" s="40">
        <v>3</v>
      </c>
      <c r="D275" s="39" t="s">
        <v>159</v>
      </c>
      <c r="E275" s="48">
        <v>2</v>
      </c>
      <c r="F275" s="52" t="s">
        <v>181</v>
      </c>
      <c r="G275" s="40">
        <v>77</v>
      </c>
      <c r="H275" s="43" t="s">
        <v>1302</v>
      </c>
      <c r="I275" s="48">
        <v>242</v>
      </c>
      <c r="J275" s="52" t="s">
        <v>1303</v>
      </c>
      <c r="K275" s="40">
        <v>74</v>
      </c>
      <c r="L275" s="43" t="s">
        <v>364</v>
      </c>
      <c r="M275" s="48">
        <v>586</v>
      </c>
      <c r="N275" s="52" t="s">
        <v>1304</v>
      </c>
      <c r="O275" s="40">
        <v>10</v>
      </c>
      <c r="P275" s="43" t="s">
        <v>1305</v>
      </c>
      <c r="Q275" s="48">
        <v>30</v>
      </c>
      <c r="R275" s="52" t="s">
        <v>1306</v>
      </c>
      <c r="S275" s="40">
        <v>2</v>
      </c>
      <c r="T275" s="43" t="s">
        <v>61</v>
      </c>
      <c r="U275" s="48">
        <v>597</v>
      </c>
      <c r="V275" s="52" t="s">
        <v>1307</v>
      </c>
    </row>
    <row r="276" spans="1:22" s="90" customFormat="1" x14ac:dyDescent="0.2">
      <c r="A276" s="43"/>
      <c r="B276" s="106" t="s">
        <v>1202</v>
      </c>
      <c r="C276" s="40">
        <v>0</v>
      </c>
      <c r="D276" s="39" t="s">
        <v>104</v>
      </c>
      <c r="E276" s="48">
        <v>2</v>
      </c>
      <c r="F276" s="52" t="s">
        <v>121</v>
      </c>
      <c r="G276" s="40">
        <v>80</v>
      </c>
      <c r="H276" s="43" t="s">
        <v>1241</v>
      </c>
      <c r="I276" s="48">
        <v>203</v>
      </c>
      <c r="J276" s="52" t="s">
        <v>1242</v>
      </c>
      <c r="K276" s="40">
        <v>70</v>
      </c>
      <c r="L276" s="43" t="s">
        <v>1243</v>
      </c>
      <c r="M276" s="48">
        <v>515</v>
      </c>
      <c r="N276" s="52" t="s">
        <v>1244</v>
      </c>
      <c r="O276" s="40">
        <v>10</v>
      </c>
      <c r="P276" s="43" t="s">
        <v>1133</v>
      </c>
      <c r="Q276" s="48">
        <v>25</v>
      </c>
      <c r="R276" s="52" t="s">
        <v>1245</v>
      </c>
      <c r="S276" s="40">
        <v>2</v>
      </c>
      <c r="T276" s="43" t="s">
        <v>244</v>
      </c>
      <c r="U276" s="48">
        <v>534</v>
      </c>
      <c r="V276" s="52" t="s">
        <v>1246</v>
      </c>
    </row>
    <row r="277" spans="1:22" s="90" customFormat="1" x14ac:dyDescent="0.2">
      <c r="A277" s="43"/>
      <c r="B277" s="106" t="s">
        <v>1143</v>
      </c>
      <c r="C277" s="40">
        <v>0</v>
      </c>
      <c r="D277" s="39" t="s">
        <v>450</v>
      </c>
      <c r="E277" s="48">
        <v>2</v>
      </c>
      <c r="F277" s="52" t="s">
        <v>181</v>
      </c>
      <c r="G277" s="40">
        <v>76</v>
      </c>
      <c r="H277" s="43" t="s">
        <v>1179</v>
      </c>
      <c r="I277" s="48">
        <v>226</v>
      </c>
      <c r="J277" s="52" t="s">
        <v>1180</v>
      </c>
      <c r="K277" s="40">
        <v>79</v>
      </c>
      <c r="L277" s="43" t="s">
        <v>1181</v>
      </c>
      <c r="M277" s="48">
        <v>497</v>
      </c>
      <c r="N277" s="52" t="s">
        <v>1182</v>
      </c>
      <c r="O277" s="40">
        <v>11</v>
      </c>
      <c r="P277" s="43" t="s">
        <v>924</v>
      </c>
      <c r="Q277" s="48">
        <v>25</v>
      </c>
      <c r="R277" s="52" t="s">
        <v>1183</v>
      </c>
      <c r="S277" s="40">
        <v>3</v>
      </c>
      <c r="T277" s="43" t="s">
        <v>267</v>
      </c>
      <c r="U277" s="48">
        <v>581</v>
      </c>
      <c r="V277" s="52" t="s">
        <v>1184</v>
      </c>
    </row>
    <row r="278" spans="1:22" s="90" customFormat="1" x14ac:dyDescent="0.2">
      <c r="A278" s="39"/>
      <c r="B278" s="40"/>
      <c r="C278" s="40"/>
      <c r="D278" s="39"/>
      <c r="E278" s="40"/>
      <c r="F278" s="43"/>
      <c r="G278" s="40"/>
      <c r="H278" s="43"/>
      <c r="I278" s="40"/>
      <c r="J278" s="43"/>
      <c r="K278" s="40"/>
      <c r="L278" s="43"/>
      <c r="M278" s="44"/>
      <c r="N278" s="43"/>
      <c r="O278" s="40"/>
      <c r="P278" s="43"/>
      <c r="Q278" s="40"/>
      <c r="R278" s="43"/>
      <c r="S278" s="40"/>
      <c r="T278" s="43"/>
      <c r="U278" s="40"/>
      <c r="V278" s="43"/>
    </row>
    <row r="279" spans="1:22" x14ac:dyDescent="0.2">
      <c r="A279" s="103" t="s">
        <v>1145</v>
      </c>
      <c r="C279" s="147">
        <v>22</v>
      </c>
      <c r="D279" s="147"/>
      <c r="E279" s="147">
        <v>21</v>
      </c>
      <c r="F279" s="147"/>
      <c r="G279" s="147">
        <v>629</v>
      </c>
      <c r="H279" s="147"/>
      <c r="I279" s="147">
        <v>787</v>
      </c>
      <c r="J279" s="147"/>
      <c r="K279" s="147">
        <v>157</v>
      </c>
      <c r="L279" s="147"/>
      <c r="M279" s="147">
        <v>9000</v>
      </c>
      <c r="N279" s="147"/>
      <c r="O279" s="147">
        <v>39</v>
      </c>
      <c r="P279" s="147"/>
      <c r="Q279" s="147">
        <v>220</v>
      </c>
      <c r="R279" s="147"/>
      <c r="S279" s="147">
        <v>18</v>
      </c>
      <c r="T279" s="147"/>
      <c r="U279" s="147">
        <v>1468</v>
      </c>
      <c r="V279" s="147"/>
    </row>
    <row r="280" spans="1:22" x14ac:dyDescent="0.2">
      <c r="A280" s="103"/>
      <c r="B280" s="106" t="s">
        <v>1086</v>
      </c>
      <c r="C280" s="45">
        <v>0</v>
      </c>
      <c r="D280" s="108" t="s">
        <v>450</v>
      </c>
      <c r="E280" s="48">
        <v>2</v>
      </c>
      <c r="F280" s="52" t="s">
        <v>123</v>
      </c>
      <c r="G280" s="45">
        <v>92</v>
      </c>
      <c r="H280" s="50" t="s">
        <v>1129</v>
      </c>
      <c r="I280" s="48">
        <v>260</v>
      </c>
      <c r="J280" s="52" t="s">
        <v>1130</v>
      </c>
      <c r="K280" s="45">
        <v>95</v>
      </c>
      <c r="L280" s="50" t="s">
        <v>1131</v>
      </c>
      <c r="M280" s="48">
        <v>607</v>
      </c>
      <c r="N280" s="52" t="s">
        <v>1132</v>
      </c>
      <c r="O280" s="45">
        <v>11</v>
      </c>
      <c r="P280" s="50" t="s">
        <v>1133</v>
      </c>
      <c r="Q280" s="48">
        <v>30</v>
      </c>
      <c r="R280" s="52" t="s">
        <v>1134</v>
      </c>
      <c r="S280" s="45">
        <v>1</v>
      </c>
      <c r="T280" s="50" t="s">
        <v>104</v>
      </c>
      <c r="U280" s="48">
        <v>635</v>
      </c>
      <c r="V280" s="52" t="s">
        <v>1135</v>
      </c>
    </row>
    <row r="281" spans="1:22" x14ac:dyDescent="0.2">
      <c r="A281" s="103"/>
      <c r="B281" s="106" t="s">
        <v>1027</v>
      </c>
      <c r="C281" s="45">
        <v>0</v>
      </c>
      <c r="D281" s="108" t="s">
        <v>136</v>
      </c>
      <c r="E281" s="48">
        <v>2</v>
      </c>
      <c r="F281" s="52" t="s">
        <v>189</v>
      </c>
      <c r="G281" s="45">
        <v>88</v>
      </c>
      <c r="H281" s="50" t="s">
        <v>1072</v>
      </c>
      <c r="I281" s="48">
        <v>231</v>
      </c>
      <c r="J281" s="52" t="s">
        <v>1074</v>
      </c>
      <c r="K281" s="45">
        <v>84</v>
      </c>
      <c r="L281" s="50" t="s">
        <v>1076</v>
      </c>
      <c r="M281" s="48">
        <v>825</v>
      </c>
      <c r="N281" s="52" t="s">
        <v>1078</v>
      </c>
      <c r="O281" s="45">
        <v>11</v>
      </c>
      <c r="P281" s="50" t="s">
        <v>194</v>
      </c>
      <c r="Q281" s="48">
        <v>31</v>
      </c>
      <c r="R281" s="52" t="s">
        <v>1080</v>
      </c>
      <c r="S281" s="45">
        <v>2</v>
      </c>
      <c r="T281" s="50" t="s">
        <v>261</v>
      </c>
      <c r="U281" s="48">
        <v>602</v>
      </c>
      <c r="V281" s="52" t="s">
        <v>1082</v>
      </c>
    </row>
    <row r="282" spans="1:22" ht="12" customHeight="1" x14ac:dyDescent="0.2">
      <c r="A282" s="103"/>
      <c r="B282" s="106" t="s">
        <v>968</v>
      </c>
      <c r="C282" s="45">
        <v>4</v>
      </c>
      <c r="D282" s="108" t="s">
        <v>159</v>
      </c>
      <c r="E282" s="48">
        <v>3</v>
      </c>
      <c r="F282" s="52" t="s">
        <v>203</v>
      </c>
      <c r="G282" s="45">
        <v>107</v>
      </c>
      <c r="H282" s="50" t="s">
        <v>1013</v>
      </c>
      <c r="I282" s="48">
        <v>257</v>
      </c>
      <c r="J282" s="52" t="s">
        <v>1014</v>
      </c>
      <c r="K282" s="45">
        <v>90</v>
      </c>
      <c r="L282" s="50" t="s">
        <v>1015</v>
      </c>
      <c r="M282" s="48">
        <v>705</v>
      </c>
      <c r="N282" s="52" t="s">
        <v>1016</v>
      </c>
      <c r="O282" s="45">
        <v>13</v>
      </c>
      <c r="P282" s="50" t="s">
        <v>468</v>
      </c>
      <c r="Q282" s="48">
        <v>35</v>
      </c>
      <c r="R282" s="52" t="s">
        <v>1017</v>
      </c>
      <c r="S282" s="45">
        <v>1</v>
      </c>
      <c r="T282" s="50" t="s">
        <v>104</v>
      </c>
      <c r="U282" s="48">
        <v>614</v>
      </c>
      <c r="V282" s="52" t="s">
        <v>1018</v>
      </c>
    </row>
    <row r="283" spans="1:22" ht="12.75" customHeight="1" x14ac:dyDescent="0.2">
      <c r="A283" s="103"/>
      <c r="B283" s="40" t="s">
        <v>906</v>
      </c>
      <c r="C283" s="45">
        <v>3</v>
      </c>
      <c r="D283" s="108" t="s">
        <v>261</v>
      </c>
      <c r="E283" s="48">
        <v>3</v>
      </c>
      <c r="F283" s="52" t="s">
        <v>203</v>
      </c>
      <c r="G283" s="45">
        <v>131</v>
      </c>
      <c r="H283" s="50" t="s">
        <v>953</v>
      </c>
      <c r="I283" s="48">
        <v>253</v>
      </c>
      <c r="J283" s="52" t="s">
        <v>954</v>
      </c>
      <c r="K283" s="45">
        <v>83</v>
      </c>
      <c r="L283" s="50" t="s">
        <v>955</v>
      </c>
      <c r="M283" s="48">
        <v>760</v>
      </c>
      <c r="N283" s="52" t="s">
        <v>956</v>
      </c>
      <c r="O283" s="45">
        <v>13</v>
      </c>
      <c r="P283" s="50" t="s">
        <v>957</v>
      </c>
      <c r="Q283" s="48">
        <v>40</v>
      </c>
      <c r="R283" s="52" t="s">
        <v>958</v>
      </c>
      <c r="S283" s="45">
        <v>0</v>
      </c>
      <c r="T283" s="50" t="s">
        <v>450</v>
      </c>
      <c r="U283" s="48">
        <v>611</v>
      </c>
      <c r="V283" s="52" t="s">
        <v>959</v>
      </c>
    </row>
    <row r="284" spans="1:22" x14ac:dyDescent="0.2">
      <c r="A284" s="103"/>
      <c r="B284" s="40" t="s">
        <v>846</v>
      </c>
      <c r="C284" s="45">
        <v>7</v>
      </c>
      <c r="D284" s="108" t="s">
        <v>324</v>
      </c>
      <c r="E284" s="48">
        <v>3</v>
      </c>
      <c r="F284" s="52" t="s">
        <v>161</v>
      </c>
      <c r="G284" s="45">
        <v>162</v>
      </c>
      <c r="H284" s="50" t="s">
        <v>891</v>
      </c>
      <c r="I284" s="48">
        <v>273</v>
      </c>
      <c r="J284" s="52" t="s">
        <v>892</v>
      </c>
      <c r="K284" s="45">
        <v>110</v>
      </c>
      <c r="L284" s="50" t="s">
        <v>893</v>
      </c>
      <c r="M284" s="48">
        <v>494</v>
      </c>
      <c r="N284" s="52" t="s">
        <v>894</v>
      </c>
      <c r="O284" s="45">
        <v>14</v>
      </c>
      <c r="P284" s="50" t="s">
        <v>368</v>
      </c>
      <c r="Q284" s="48">
        <v>50</v>
      </c>
      <c r="R284" s="52" t="s">
        <v>895</v>
      </c>
      <c r="S284" s="45">
        <v>1</v>
      </c>
      <c r="T284" s="50" t="s">
        <v>104</v>
      </c>
      <c r="U284" s="48">
        <v>629</v>
      </c>
      <c r="V284" s="52" t="s">
        <v>896</v>
      </c>
    </row>
    <row r="285" spans="1:22" x14ac:dyDescent="0.2">
      <c r="A285" s="103"/>
      <c r="B285" s="40" t="s">
        <v>776</v>
      </c>
      <c r="C285" s="45">
        <v>5</v>
      </c>
      <c r="D285" s="108" t="s">
        <v>292</v>
      </c>
      <c r="E285" s="48">
        <v>1</v>
      </c>
      <c r="F285" s="52" t="s">
        <v>114</v>
      </c>
      <c r="G285" s="45">
        <v>150</v>
      </c>
      <c r="H285" s="50" t="s">
        <v>809</v>
      </c>
      <c r="I285" s="48">
        <v>250</v>
      </c>
      <c r="J285" s="52" t="s">
        <v>810</v>
      </c>
      <c r="K285" s="45">
        <v>86</v>
      </c>
      <c r="L285" s="50" t="s">
        <v>813</v>
      </c>
      <c r="M285" s="48">
        <v>442</v>
      </c>
      <c r="N285" s="52" t="s">
        <v>814</v>
      </c>
      <c r="O285" s="45">
        <v>15</v>
      </c>
      <c r="P285" s="50" t="s">
        <v>468</v>
      </c>
      <c r="Q285" s="48">
        <v>37</v>
      </c>
      <c r="R285" s="52" t="s">
        <v>816</v>
      </c>
      <c r="S285" s="45">
        <v>2</v>
      </c>
      <c r="T285" s="50" t="s">
        <v>121</v>
      </c>
      <c r="U285" s="48">
        <v>583</v>
      </c>
      <c r="V285" s="52" t="s">
        <v>818</v>
      </c>
    </row>
    <row r="286" spans="1:22" x14ac:dyDescent="0.2">
      <c r="A286" s="103"/>
      <c r="B286" s="40" t="s">
        <v>712</v>
      </c>
      <c r="C286" s="45">
        <v>5</v>
      </c>
      <c r="D286" s="108" t="s">
        <v>714</v>
      </c>
      <c r="E286" s="48">
        <v>3</v>
      </c>
      <c r="F286" s="52" t="s">
        <v>217</v>
      </c>
      <c r="G286" s="45">
        <v>166</v>
      </c>
      <c r="H286" s="50" t="s">
        <v>762</v>
      </c>
      <c r="I286" s="48">
        <v>244</v>
      </c>
      <c r="J286" s="52" t="s">
        <v>763</v>
      </c>
      <c r="K286" s="45">
        <v>107</v>
      </c>
      <c r="L286" s="50" t="s">
        <v>764</v>
      </c>
      <c r="M286" s="48">
        <v>414</v>
      </c>
      <c r="N286" s="52" t="s">
        <v>765</v>
      </c>
      <c r="O286" s="45">
        <v>11</v>
      </c>
      <c r="P286" s="50" t="s">
        <v>766</v>
      </c>
      <c r="Q286" s="48">
        <v>41</v>
      </c>
      <c r="R286" s="52" t="s">
        <v>767</v>
      </c>
      <c r="S286" s="45">
        <v>2</v>
      </c>
      <c r="T286" s="50" t="s">
        <v>189</v>
      </c>
      <c r="U286" s="48">
        <v>658</v>
      </c>
      <c r="V286" s="52" t="s">
        <v>768</v>
      </c>
    </row>
    <row r="287" spans="1:22" x14ac:dyDescent="0.2">
      <c r="A287" s="103"/>
      <c r="B287" s="40" t="s">
        <v>649</v>
      </c>
      <c r="C287" s="45">
        <v>8</v>
      </c>
      <c r="D287" s="108" t="s">
        <v>695</v>
      </c>
      <c r="E287" s="48">
        <v>3</v>
      </c>
      <c r="F287" s="52" t="s">
        <v>217</v>
      </c>
      <c r="G287" s="45">
        <v>148</v>
      </c>
      <c r="H287" s="50" t="s">
        <v>696</v>
      </c>
      <c r="I287" s="48">
        <v>252</v>
      </c>
      <c r="J287" s="52" t="s">
        <v>697</v>
      </c>
      <c r="K287" s="45">
        <v>96</v>
      </c>
      <c r="L287" s="50" t="s">
        <v>698</v>
      </c>
      <c r="M287" s="48">
        <v>612</v>
      </c>
      <c r="N287" s="52" t="s">
        <v>699</v>
      </c>
      <c r="O287" s="45">
        <v>11</v>
      </c>
      <c r="P287" s="50" t="s">
        <v>94</v>
      </c>
      <c r="Q287" s="48">
        <v>40</v>
      </c>
      <c r="R287" s="52" t="s">
        <v>700</v>
      </c>
      <c r="S287" s="45">
        <v>2</v>
      </c>
      <c r="T287" s="50" t="s">
        <v>144</v>
      </c>
      <c r="U287" s="48">
        <v>699</v>
      </c>
      <c r="V287" s="52" t="s">
        <v>701</v>
      </c>
    </row>
    <row r="288" spans="1:22" x14ac:dyDescent="0.2">
      <c r="B288" s="40" t="s">
        <v>360</v>
      </c>
      <c r="C288" s="45">
        <v>5</v>
      </c>
      <c r="D288" s="108" t="s">
        <v>259</v>
      </c>
      <c r="E288" s="48">
        <v>3</v>
      </c>
      <c r="F288" s="52" t="s">
        <v>61</v>
      </c>
      <c r="G288" s="45">
        <v>180</v>
      </c>
      <c r="H288" s="50" t="s">
        <v>371</v>
      </c>
      <c r="I288" s="48">
        <v>270</v>
      </c>
      <c r="J288" s="52" t="s">
        <v>380</v>
      </c>
      <c r="K288" s="45">
        <v>107</v>
      </c>
      <c r="L288" s="50" t="s">
        <v>389</v>
      </c>
      <c r="M288" s="48">
        <v>601</v>
      </c>
      <c r="N288" s="52" t="s">
        <v>541</v>
      </c>
      <c r="O288" s="45">
        <v>11</v>
      </c>
      <c r="P288" s="50" t="s">
        <v>396</v>
      </c>
      <c r="Q288" s="48">
        <v>42</v>
      </c>
      <c r="R288" s="52" t="s">
        <v>404</v>
      </c>
      <c r="S288" s="45">
        <v>2</v>
      </c>
      <c r="T288" s="50" t="s">
        <v>121</v>
      </c>
      <c r="U288" s="48">
        <v>697</v>
      </c>
      <c r="V288" s="52" t="s">
        <v>414</v>
      </c>
    </row>
    <row r="289" spans="1:22" s="90" customFormat="1" x14ac:dyDescent="0.2">
      <c r="A289" s="120" t="s">
        <v>571</v>
      </c>
      <c r="B289" s="40" t="s">
        <v>50</v>
      </c>
      <c r="C289" s="45">
        <v>5</v>
      </c>
      <c r="D289" s="108" t="s">
        <v>482</v>
      </c>
      <c r="E289" s="48">
        <v>3</v>
      </c>
      <c r="F289" s="52" t="s">
        <v>253</v>
      </c>
      <c r="G289" s="45">
        <v>160</v>
      </c>
      <c r="H289" s="50" t="s">
        <v>487</v>
      </c>
      <c r="I289" s="48">
        <v>271</v>
      </c>
      <c r="J289" s="52" t="s">
        <v>488</v>
      </c>
      <c r="K289" s="45">
        <v>129</v>
      </c>
      <c r="L289" s="50" t="s">
        <v>417</v>
      </c>
      <c r="M289" s="48">
        <v>976</v>
      </c>
      <c r="N289" s="52" t="s">
        <v>489</v>
      </c>
      <c r="O289" s="45">
        <v>12</v>
      </c>
      <c r="P289" s="50" t="s">
        <v>490</v>
      </c>
      <c r="Q289" s="48">
        <v>47</v>
      </c>
      <c r="R289" s="52" t="s">
        <v>491</v>
      </c>
      <c r="S289" s="45">
        <v>2</v>
      </c>
      <c r="T289" s="50" t="s">
        <v>121</v>
      </c>
      <c r="U289" s="48">
        <v>700</v>
      </c>
      <c r="V289" s="52" t="s">
        <v>492</v>
      </c>
    </row>
    <row r="290" spans="1:22" s="90" customFormat="1" x14ac:dyDescent="0.2">
      <c r="A290" s="120"/>
      <c r="B290" s="40" t="s">
        <v>59</v>
      </c>
      <c r="C290" s="45">
        <v>5</v>
      </c>
      <c r="D290" s="108" t="s">
        <v>482</v>
      </c>
      <c r="E290" s="48">
        <v>4</v>
      </c>
      <c r="F290" s="52" t="s">
        <v>210</v>
      </c>
      <c r="G290" s="45">
        <v>166</v>
      </c>
      <c r="H290" s="50" t="s">
        <v>483</v>
      </c>
      <c r="I290" s="48">
        <v>257</v>
      </c>
      <c r="J290" s="52" t="s">
        <v>484</v>
      </c>
      <c r="K290" s="45">
        <v>132</v>
      </c>
      <c r="L290" s="50" t="s">
        <v>423</v>
      </c>
      <c r="M290" s="48">
        <v>1016</v>
      </c>
      <c r="N290" s="52" t="s">
        <v>485</v>
      </c>
      <c r="O290" s="45">
        <v>16</v>
      </c>
      <c r="P290" s="50" t="s">
        <v>512</v>
      </c>
      <c r="Q290" s="48">
        <v>38</v>
      </c>
      <c r="R290" s="52" t="s">
        <v>486</v>
      </c>
      <c r="S290" s="45">
        <v>1</v>
      </c>
      <c r="T290" s="50" t="s">
        <v>181</v>
      </c>
      <c r="U290" s="48">
        <v>688</v>
      </c>
      <c r="V290" s="52" t="s">
        <v>424</v>
      </c>
    </row>
    <row r="291" spans="1:22" s="90" customFormat="1" ht="12.75" x14ac:dyDescent="0.2">
      <c r="A291" s="117"/>
      <c r="B291" s="40" t="s">
        <v>69</v>
      </c>
      <c r="C291" s="45">
        <v>7</v>
      </c>
      <c r="D291" s="108" t="s">
        <v>174</v>
      </c>
      <c r="E291" s="48">
        <v>5</v>
      </c>
      <c r="F291" s="52" t="s">
        <v>244</v>
      </c>
      <c r="G291" s="45">
        <v>185</v>
      </c>
      <c r="H291" s="50" t="s">
        <v>476</v>
      </c>
      <c r="I291" s="48">
        <v>250</v>
      </c>
      <c r="J291" s="52" t="s">
        <v>477</v>
      </c>
      <c r="K291" s="45">
        <v>133</v>
      </c>
      <c r="L291" s="50" t="s">
        <v>478</v>
      </c>
      <c r="M291" s="48">
        <v>1016</v>
      </c>
      <c r="N291" s="52" t="s">
        <v>479</v>
      </c>
      <c r="O291" s="45">
        <v>18</v>
      </c>
      <c r="P291" s="50" t="s">
        <v>510</v>
      </c>
      <c r="Q291" s="48">
        <v>46</v>
      </c>
      <c r="R291" s="52" t="s">
        <v>480</v>
      </c>
      <c r="S291" s="45">
        <v>2</v>
      </c>
      <c r="T291" s="50" t="s">
        <v>189</v>
      </c>
      <c r="U291" s="48">
        <v>877</v>
      </c>
      <c r="V291" s="52" t="s">
        <v>481</v>
      </c>
    </row>
    <row r="292" spans="1:22" s="90" customFormat="1" x14ac:dyDescent="0.2">
      <c r="A292" s="39"/>
      <c r="B292" s="40" t="s">
        <v>78</v>
      </c>
      <c r="C292" s="45">
        <v>3.49</v>
      </c>
      <c r="D292" s="108" t="s">
        <v>261</v>
      </c>
      <c r="E292" s="48">
        <v>8</v>
      </c>
      <c r="F292" s="52" t="s">
        <v>442</v>
      </c>
      <c r="G292" s="45">
        <v>207</v>
      </c>
      <c r="H292" s="50" t="s">
        <v>443</v>
      </c>
      <c r="I292" s="48">
        <v>305</v>
      </c>
      <c r="J292" s="52" t="s">
        <v>444</v>
      </c>
      <c r="K292" s="45">
        <v>175</v>
      </c>
      <c r="L292" s="50" t="s">
        <v>445</v>
      </c>
      <c r="M292" s="48">
        <v>1589</v>
      </c>
      <c r="N292" s="52" t="s">
        <v>446</v>
      </c>
      <c r="O292" s="45">
        <v>14</v>
      </c>
      <c r="P292" s="50" t="s">
        <v>449</v>
      </c>
      <c r="Q292" s="48">
        <v>50</v>
      </c>
      <c r="R292" s="52" t="s">
        <v>447</v>
      </c>
      <c r="S292" s="45">
        <v>1.23</v>
      </c>
      <c r="T292" s="50" t="s">
        <v>144</v>
      </c>
      <c r="U292" s="48">
        <v>920</v>
      </c>
      <c r="V292" s="52" t="s">
        <v>448</v>
      </c>
    </row>
    <row r="293" spans="1:22" s="90" customFormat="1" x14ac:dyDescent="0.2">
      <c r="A293" s="39"/>
      <c r="B293" s="40" t="s">
        <v>88</v>
      </c>
      <c r="C293" s="45">
        <v>6</v>
      </c>
      <c r="D293" s="108" t="s">
        <v>316</v>
      </c>
      <c r="E293" s="48">
        <v>11</v>
      </c>
      <c r="F293" s="52" t="s">
        <v>433</v>
      </c>
      <c r="G293" s="45">
        <v>245</v>
      </c>
      <c r="H293" s="50" t="s">
        <v>434</v>
      </c>
      <c r="I293" s="48">
        <v>343</v>
      </c>
      <c r="J293" s="52" t="s">
        <v>435</v>
      </c>
      <c r="K293" s="45">
        <v>199</v>
      </c>
      <c r="L293" s="50" t="s">
        <v>436</v>
      </c>
      <c r="M293" s="48">
        <v>1109</v>
      </c>
      <c r="N293" s="52" t="s">
        <v>437</v>
      </c>
      <c r="O293" s="45">
        <v>10</v>
      </c>
      <c r="P293" s="50" t="s">
        <v>440</v>
      </c>
      <c r="Q293" s="48">
        <v>52</v>
      </c>
      <c r="R293" s="52" t="s">
        <v>438</v>
      </c>
      <c r="S293" s="45">
        <v>1</v>
      </c>
      <c r="T293" s="50" t="s">
        <v>189</v>
      </c>
      <c r="U293" s="48">
        <v>1303</v>
      </c>
      <c r="V293" s="52" t="s">
        <v>439</v>
      </c>
    </row>
    <row r="294" spans="1:22" s="104" customFormat="1" x14ac:dyDescent="0.2">
      <c r="A294" s="39"/>
      <c r="B294" s="40" t="s">
        <v>97</v>
      </c>
      <c r="C294" s="45">
        <v>10</v>
      </c>
      <c r="D294" s="108" t="s">
        <v>441</v>
      </c>
      <c r="E294" s="48">
        <v>16</v>
      </c>
      <c r="F294" s="52" t="s">
        <v>425</v>
      </c>
      <c r="G294" s="45">
        <v>374</v>
      </c>
      <c r="H294" s="50" t="s">
        <v>426</v>
      </c>
      <c r="I294" s="48">
        <v>343</v>
      </c>
      <c r="J294" s="52" t="s">
        <v>427</v>
      </c>
      <c r="K294" s="45">
        <v>203</v>
      </c>
      <c r="L294" s="50" t="s">
        <v>430</v>
      </c>
      <c r="M294" s="48">
        <v>1297</v>
      </c>
      <c r="N294" s="52" t="s">
        <v>428</v>
      </c>
      <c r="O294" s="45">
        <v>8</v>
      </c>
      <c r="P294" s="50" t="s">
        <v>157</v>
      </c>
      <c r="Q294" s="48">
        <v>52</v>
      </c>
      <c r="R294" s="52" t="s">
        <v>429</v>
      </c>
      <c r="S294" s="45">
        <v>4</v>
      </c>
      <c r="T294" s="50" t="s">
        <v>432</v>
      </c>
      <c r="U294" s="48">
        <v>1152</v>
      </c>
      <c r="V294" s="52" t="s">
        <v>431</v>
      </c>
    </row>
    <row r="295" spans="1:22" s="104" customFormat="1" x14ac:dyDescent="0.2">
      <c r="A295" s="41"/>
      <c r="B295" s="42" t="s">
        <v>573</v>
      </c>
      <c r="C295" s="46">
        <v>8</v>
      </c>
      <c r="D295" s="115" t="s">
        <v>637</v>
      </c>
      <c r="E295" s="49">
        <v>24</v>
      </c>
      <c r="F295" s="53" t="s">
        <v>629</v>
      </c>
      <c r="G295" s="46">
        <v>473</v>
      </c>
      <c r="H295" s="51" t="s">
        <v>630</v>
      </c>
      <c r="I295" s="49">
        <v>395</v>
      </c>
      <c r="J295" s="53" t="s">
        <v>631</v>
      </c>
      <c r="K295" s="46">
        <v>372</v>
      </c>
      <c r="L295" s="51" t="s">
        <v>632</v>
      </c>
      <c r="M295" s="49">
        <v>987</v>
      </c>
      <c r="N295" s="53" t="s">
        <v>633</v>
      </c>
      <c r="O295" s="46">
        <v>10</v>
      </c>
      <c r="P295" s="51" t="s">
        <v>634</v>
      </c>
      <c r="Q295" s="49">
        <v>74</v>
      </c>
      <c r="R295" s="53" t="s">
        <v>635</v>
      </c>
      <c r="S295" s="46">
        <v>0</v>
      </c>
      <c r="T295" s="51" t="s">
        <v>450</v>
      </c>
      <c r="U295" s="49">
        <v>1311</v>
      </c>
      <c r="V295" s="53" t="s">
        <v>636</v>
      </c>
    </row>
    <row r="296" spans="1:22" x14ac:dyDescent="0.2">
      <c r="A296" s="47" t="s">
        <v>11</v>
      </c>
      <c r="C296" s="45"/>
      <c r="D296" s="108"/>
      <c r="E296" s="45"/>
      <c r="F296" s="50"/>
      <c r="G296" s="45"/>
      <c r="H296" s="50"/>
      <c r="I296" s="45"/>
      <c r="J296" s="50"/>
      <c r="K296" s="45"/>
      <c r="L296" s="50"/>
      <c r="M296" s="45"/>
      <c r="N296" s="50"/>
      <c r="O296" s="45"/>
      <c r="P296" s="50"/>
      <c r="Q296" s="45"/>
      <c r="R296" s="50"/>
      <c r="S296" s="45"/>
      <c r="T296" s="50"/>
      <c r="U296" s="45"/>
      <c r="V296" s="50"/>
    </row>
    <row r="297" spans="1:22" ht="12.75" x14ac:dyDescent="0.2">
      <c r="A297" s="103" t="s">
        <v>1144</v>
      </c>
      <c r="B297" s="90"/>
      <c r="C297" s="148">
        <v>22</v>
      </c>
      <c r="D297" s="149"/>
      <c r="E297" s="148">
        <v>21</v>
      </c>
      <c r="F297" s="149"/>
      <c r="G297" s="148">
        <v>629</v>
      </c>
      <c r="H297" s="149"/>
      <c r="I297" s="148">
        <v>787</v>
      </c>
      <c r="J297" s="149"/>
      <c r="K297" s="148">
        <v>179</v>
      </c>
      <c r="L297" s="149"/>
      <c r="M297" s="148">
        <v>9000</v>
      </c>
      <c r="N297" s="149"/>
      <c r="O297" s="148">
        <v>39</v>
      </c>
      <c r="P297" s="149"/>
      <c r="Q297" s="148">
        <v>220</v>
      </c>
      <c r="R297" s="149"/>
      <c r="S297" s="148">
        <v>18</v>
      </c>
      <c r="T297" s="149"/>
      <c r="U297" s="148">
        <v>1468</v>
      </c>
      <c r="V297" s="149"/>
    </row>
    <row r="298" spans="1:22" x14ac:dyDescent="0.2">
      <c r="A298" s="103"/>
      <c r="B298" s="106" t="s">
        <v>1439</v>
      </c>
      <c r="C298" s="40">
        <v>8</v>
      </c>
      <c r="D298" s="39" t="s">
        <v>1484</v>
      </c>
      <c r="E298" s="48">
        <v>3</v>
      </c>
      <c r="F298" s="52" t="s">
        <v>203</v>
      </c>
      <c r="G298" s="40">
        <v>130</v>
      </c>
      <c r="H298" s="43" t="s">
        <v>1485</v>
      </c>
      <c r="I298" s="48">
        <v>383</v>
      </c>
      <c r="J298" s="52" t="s">
        <v>1486</v>
      </c>
      <c r="K298" s="40">
        <v>126</v>
      </c>
      <c r="L298" s="43" t="s">
        <v>1487</v>
      </c>
      <c r="M298" s="48">
        <v>1629</v>
      </c>
      <c r="N298" s="52" t="s">
        <v>1488</v>
      </c>
      <c r="O298" s="40">
        <v>11</v>
      </c>
      <c r="P298" s="43" t="s">
        <v>1409</v>
      </c>
      <c r="Q298" s="48">
        <v>51</v>
      </c>
      <c r="R298" s="52" t="s">
        <v>1489</v>
      </c>
      <c r="S298" s="40" t="s">
        <v>1372</v>
      </c>
      <c r="T298" s="43" t="s">
        <v>1382</v>
      </c>
      <c r="U298" s="48">
        <v>737</v>
      </c>
      <c r="V298" s="52" t="s">
        <v>1490</v>
      </c>
    </row>
    <row r="299" spans="1:22" x14ac:dyDescent="0.2">
      <c r="A299" s="103"/>
      <c r="B299" s="106" t="s">
        <v>1376</v>
      </c>
      <c r="C299" s="40">
        <v>8</v>
      </c>
      <c r="D299" s="39" t="s">
        <v>207</v>
      </c>
      <c r="E299" s="48">
        <v>3</v>
      </c>
      <c r="F299" s="52" t="s">
        <v>1020</v>
      </c>
      <c r="G299" s="40">
        <v>150</v>
      </c>
      <c r="H299" s="43" t="s">
        <v>1425</v>
      </c>
      <c r="I299" s="48">
        <v>365</v>
      </c>
      <c r="J299" s="52" t="s">
        <v>1426</v>
      </c>
      <c r="K299" s="40">
        <v>133</v>
      </c>
      <c r="L299" s="43" t="s">
        <v>1427</v>
      </c>
      <c r="M299" s="48">
        <v>1268</v>
      </c>
      <c r="N299" s="52" t="s">
        <v>1428</v>
      </c>
      <c r="O299" s="40">
        <v>11</v>
      </c>
      <c r="P299" s="43" t="s">
        <v>721</v>
      </c>
      <c r="Q299" s="48">
        <v>47</v>
      </c>
      <c r="R299" s="52" t="s">
        <v>1429</v>
      </c>
      <c r="S299" s="40" t="s">
        <v>1372</v>
      </c>
      <c r="T299" s="43" t="s">
        <v>1382</v>
      </c>
      <c r="U299" s="48">
        <v>764</v>
      </c>
      <c r="V299" s="52" t="s">
        <v>1430</v>
      </c>
    </row>
    <row r="300" spans="1:22" s="90" customFormat="1" x14ac:dyDescent="0.2">
      <c r="A300" s="103"/>
      <c r="B300" s="106" t="s">
        <v>1314</v>
      </c>
      <c r="C300" s="40">
        <v>10</v>
      </c>
      <c r="D300" s="39" t="s">
        <v>67</v>
      </c>
      <c r="E300" s="48">
        <v>3</v>
      </c>
      <c r="F300" s="52" t="s">
        <v>1020</v>
      </c>
      <c r="G300" s="40">
        <v>161</v>
      </c>
      <c r="H300" s="43" t="s">
        <v>1367</v>
      </c>
      <c r="I300" s="48">
        <v>372</v>
      </c>
      <c r="J300" s="52" t="s">
        <v>1368</v>
      </c>
      <c r="K300" s="40">
        <v>134</v>
      </c>
      <c r="L300" s="43" t="s">
        <v>1361</v>
      </c>
      <c r="M300" s="48">
        <v>1119</v>
      </c>
      <c r="N300" s="52" t="s">
        <v>1369</v>
      </c>
      <c r="O300" s="40">
        <v>10</v>
      </c>
      <c r="P300" s="43" t="s">
        <v>186</v>
      </c>
      <c r="Q300" s="48">
        <v>49</v>
      </c>
      <c r="R300" s="52" t="s">
        <v>1370</v>
      </c>
      <c r="S300" s="40">
        <v>0</v>
      </c>
      <c r="T300" s="43" t="s">
        <v>450</v>
      </c>
      <c r="U300" s="48">
        <v>818</v>
      </c>
      <c r="V300" s="52" t="s">
        <v>1371</v>
      </c>
    </row>
    <row r="301" spans="1:22" x14ac:dyDescent="0.2">
      <c r="A301" s="103"/>
      <c r="B301" s="106" t="s">
        <v>1259</v>
      </c>
      <c r="C301" s="40">
        <v>11</v>
      </c>
      <c r="D301" s="39" t="s">
        <v>67</v>
      </c>
      <c r="E301" s="48">
        <v>3</v>
      </c>
      <c r="F301" s="52" t="s">
        <v>1020</v>
      </c>
      <c r="G301" s="40">
        <v>159</v>
      </c>
      <c r="H301" s="43" t="s">
        <v>1308</v>
      </c>
      <c r="I301" s="48">
        <v>376</v>
      </c>
      <c r="J301" s="52" t="s">
        <v>1309</v>
      </c>
      <c r="K301" s="40">
        <v>152</v>
      </c>
      <c r="L301" s="43" t="s">
        <v>1310</v>
      </c>
      <c r="M301" s="48">
        <v>1040</v>
      </c>
      <c r="N301" s="52" t="s">
        <v>1311</v>
      </c>
      <c r="O301" s="40">
        <v>13</v>
      </c>
      <c r="P301" s="43" t="s">
        <v>960</v>
      </c>
      <c r="Q301" s="48">
        <v>49</v>
      </c>
      <c r="R301" s="52" t="s">
        <v>1312</v>
      </c>
      <c r="S301" s="40">
        <v>0</v>
      </c>
      <c r="T301" s="43" t="s">
        <v>106</v>
      </c>
      <c r="U301" s="48">
        <v>910</v>
      </c>
      <c r="V301" s="52" t="s">
        <v>1313</v>
      </c>
    </row>
    <row r="302" spans="1:22" s="90" customFormat="1" x14ac:dyDescent="0.2">
      <c r="A302" s="43"/>
      <c r="B302" s="106" t="s">
        <v>1202</v>
      </c>
      <c r="C302" s="40">
        <v>9</v>
      </c>
      <c r="D302" s="39" t="s">
        <v>86</v>
      </c>
      <c r="E302" s="48">
        <v>3</v>
      </c>
      <c r="F302" s="52" t="s">
        <v>1020</v>
      </c>
      <c r="G302" s="40">
        <v>185</v>
      </c>
      <c r="H302" s="43" t="s">
        <v>1247</v>
      </c>
      <c r="I302" s="48">
        <v>362</v>
      </c>
      <c r="J302" s="52" t="s">
        <v>1248</v>
      </c>
      <c r="K302" s="40">
        <v>152</v>
      </c>
      <c r="L302" s="43" t="s">
        <v>1249</v>
      </c>
      <c r="M302" s="48">
        <v>1188</v>
      </c>
      <c r="N302" s="52" t="s">
        <v>1250</v>
      </c>
      <c r="O302" s="40">
        <v>14</v>
      </c>
      <c r="P302" s="43" t="s">
        <v>1251</v>
      </c>
      <c r="Q302" s="48">
        <v>49</v>
      </c>
      <c r="R302" s="52" t="s">
        <v>1252</v>
      </c>
      <c r="S302" s="40">
        <v>0</v>
      </c>
      <c r="T302" s="43" t="s">
        <v>450</v>
      </c>
      <c r="U302" s="48">
        <v>910</v>
      </c>
      <c r="V302" s="52" t="s">
        <v>1253</v>
      </c>
    </row>
    <row r="303" spans="1:22" s="90" customFormat="1" x14ac:dyDescent="0.2">
      <c r="A303" s="43"/>
      <c r="B303" s="106" t="s">
        <v>1143</v>
      </c>
      <c r="C303" s="40">
        <v>5</v>
      </c>
      <c r="D303" s="39" t="s">
        <v>261</v>
      </c>
      <c r="E303" s="48">
        <v>3</v>
      </c>
      <c r="F303" s="52" t="s">
        <v>1020</v>
      </c>
      <c r="G303" s="40">
        <v>172</v>
      </c>
      <c r="H303" s="43" t="s">
        <v>1185</v>
      </c>
      <c r="I303" s="48">
        <v>358</v>
      </c>
      <c r="J303" s="52" t="s">
        <v>1186</v>
      </c>
      <c r="K303" s="40">
        <v>147</v>
      </c>
      <c r="L303" s="43" t="s">
        <v>1187</v>
      </c>
      <c r="M303" s="48">
        <v>1048</v>
      </c>
      <c r="N303" s="52" t="s">
        <v>1188</v>
      </c>
      <c r="O303" s="40">
        <v>15</v>
      </c>
      <c r="P303" s="43" t="s">
        <v>1191</v>
      </c>
      <c r="Q303" s="48">
        <v>50</v>
      </c>
      <c r="R303" s="52" t="s">
        <v>1189</v>
      </c>
      <c r="S303" s="40">
        <v>1</v>
      </c>
      <c r="T303" s="43" t="s">
        <v>61</v>
      </c>
      <c r="U303" s="48">
        <v>926</v>
      </c>
      <c r="V303" s="52" t="s">
        <v>1190</v>
      </c>
    </row>
    <row r="304" spans="1:22" s="90" customFormat="1" x14ac:dyDescent="0.2">
      <c r="A304" s="39"/>
      <c r="B304" s="40"/>
      <c r="C304" s="40"/>
      <c r="D304" s="39"/>
      <c r="E304" s="40"/>
      <c r="F304" s="43"/>
      <c r="G304" s="40"/>
      <c r="H304" s="43"/>
      <c r="I304" s="40"/>
      <c r="J304" s="43"/>
      <c r="K304" s="40"/>
      <c r="L304" s="43"/>
      <c r="M304" s="44"/>
      <c r="N304" s="43"/>
      <c r="O304" s="40"/>
      <c r="P304" s="43"/>
      <c r="Q304" s="40"/>
      <c r="R304" s="43"/>
      <c r="S304" s="40"/>
      <c r="T304" s="43"/>
      <c r="U304" s="40"/>
      <c r="V304" s="43"/>
    </row>
    <row r="305" spans="1:22" x14ac:dyDescent="0.2">
      <c r="A305" s="103" t="s">
        <v>1145</v>
      </c>
      <c r="C305" s="147">
        <v>22</v>
      </c>
      <c r="D305" s="147"/>
      <c r="E305" s="147">
        <v>21</v>
      </c>
      <c r="F305" s="147"/>
      <c r="G305" s="147">
        <v>629</v>
      </c>
      <c r="H305" s="147"/>
      <c r="I305" s="147">
        <v>787</v>
      </c>
      <c r="J305" s="147"/>
      <c r="K305" s="147">
        <v>157</v>
      </c>
      <c r="L305" s="147"/>
      <c r="M305" s="147">
        <v>9000</v>
      </c>
      <c r="N305" s="147"/>
      <c r="O305" s="147">
        <v>39</v>
      </c>
      <c r="P305" s="147"/>
      <c r="Q305" s="147">
        <v>220</v>
      </c>
      <c r="R305" s="147"/>
      <c r="S305" s="147">
        <v>18</v>
      </c>
      <c r="T305" s="147"/>
      <c r="U305" s="147">
        <v>1468</v>
      </c>
      <c r="V305" s="147"/>
    </row>
    <row r="306" spans="1:22" x14ac:dyDescent="0.2">
      <c r="A306" s="103"/>
      <c r="B306" s="106" t="s">
        <v>1086</v>
      </c>
      <c r="C306" s="45">
        <v>3</v>
      </c>
      <c r="D306" s="108" t="s">
        <v>89</v>
      </c>
      <c r="E306" s="48">
        <v>4</v>
      </c>
      <c r="F306" s="52" t="s">
        <v>114</v>
      </c>
      <c r="G306" s="45">
        <v>224</v>
      </c>
      <c r="H306" s="50" t="s">
        <v>1136</v>
      </c>
      <c r="I306" s="48">
        <v>374</v>
      </c>
      <c r="J306" s="52" t="s">
        <v>1137</v>
      </c>
      <c r="K306" s="45">
        <v>162</v>
      </c>
      <c r="L306" s="50" t="s">
        <v>1138</v>
      </c>
      <c r="M306" s="48">
        <v>935</v>
      </c>
      <c r="N306" s="52" t="s">
        <v>1139</v>
      </c>
      <c r="O306" s="45">
        <v>16</v>
      </c>
      <c r="P306" s="50" t="s">
        <v>1140</v>
      </c>
      <c r="Q306" s="48">
        <v>58</v>
      </c>
      <c r="R306" s="52" t="s">
        <v>1141</v>
      </c>
      <c r="S306" s="45">
        <v>1</v>
      </c>
      <c r="T306" s="50" t="s">
        <v>61</v>
      </c>
      <c r="U306" s="48">
        <v>962</v>
      </c>
      <c r="V306" s="52" t="s">
        <v>1142</v>
      </c>
    </row>
    <row r="307" spans="1:22" x14ac:dyDescent="0.2">
      <c r="A307" s="103"/>
      <c r="B307" s="106" t="s">
        <v>1027</v>
      </c>
      <c r="C307" s="45">
        <v>6</v>
      </c>
      <c r="D307" s="108" t="s">
        <v>267</v>
      </c>
      <c r="E307" s="48">
        <v>4</v>
      </c>
      <c r="F307" s="52" t="s">
        <v>114</v>
      </c>
      <c r="G307" s="45">
        <v>221</v>
      </c>
      <c r="H307" s="50" t="s">
        <v>1073</v>
      </c>
      <c r="I307" s="48">
        <v>394</v>
      </c>
      <c r="J307" s="52" t="s">
        <v>1075</v>
      </c>
      <c r="K307" s="45">
        <v>156</v>
      </c>
      <c r="L307" s="50" t="s">
        <v>1077</v>
      </c>
      <c r="M307" s="48">
        <v>1193</v>
      </c>
      <c r="N307" s="52" t="s">
        <v>1079</v>
      </c>
      <c r="O307" s="45">
        <v>18</v>
      </c>
      <c r="P307" s="50" t="s">
        <v>950</v>
      </c>
      <c r="Q307" s="48">
        <v>59</v>
      </c>
      <c r="R307" s="52" t="s">
        <v>1081</v>
      </c>
      <c r="S307" s="45">
        <v>0</v>
      </c>
      <c r="T307" s="50" t="s">
        <v>106</v>
      </c>
      <c r="U307" s="48">
        <v>971</v>
      </c>
      <c r="V307" s="52" t="s">
        <v>1083</v>
      </c>
    </row>
    <row r="308" spans="1:22" x14ac:dyDescent="0.2">
      <c r="A308" s="103"/>
      <c r="B308" s="106" t="s">
        <v>968</v>
      </c>
      <c r="C308" s="45">
        <v>6</v>
      </c>
      <c r="D308" s="108" t="s">
        <v>1019</v>
      </c>
      <c r="E308" s="48">
        <v>4</v>
      </c>
      <c r="F308" s="52" t="s">
        <v>1020</v>
      </c>
      <c r="G308" s="45">
        <v>209</v>
      </c>
      <c r="H308" s="50" t="s">
        <v>1021</v>
      </c>
      <c r="I308" s="48">
        <v>415</v>
      </c>
      <c r="J308" s="52" t="s">
        <v>1022</v>
      </c>
      <c r="K308" s="45">
        <v>131</v>
      </c>
      <c r="L308" s="50" t="s">
        <v>1023</v>
      </c>
      <c r="M308" s="48">
        <v>1145</v>
      </c>
      <c r="N308" s="52" t="s">
        <v>1024</v>
      </c>
      <c r="O308" s="45">
        <v>16</v>
      </c>
      <c r="P308" s="50" t="s">
        <v>995</v>
      </c>
      <c r="Q308" s="48">
        <v>56</v>
      </c>
      <c r="R308" s="52" t="s">
        <v>1025</v>
      </c>
      <c r="S308" s="45">
        <v>0</v>
      </c>
      <c r="T308" s="50" t="s">
        <v>238</v>
      </c>
      <c r="U308" s="48">
        <v>892</v>
      </c>
      <c r="V308" s="52" t="s">
        <v>1026</v>
      </c>
    </row>
    <row r="309" spans="1:22" x14ac:dyDescent="0.2">
      <c r="A309" s="103"/>
      <c r="B309" s="40" t="s">
        <v>906</v>
      </c>
      <c r="C309" s="45">
        <v>11</v>
      </c>
      <c r="D309" s="108" t="s">
        <v>960</v>
      </c>
      <c r="E309" s="48">
        <v>4</v>
      </c>
      <c r="F309" s="52" t="s">
        <v>114</v>
      </c>
      <c r="G309" s="45">
        <v>254</v>
      </c>
      <c r="H309" s="50" t="s">
        <v>961</v>
      </c>
      <c r="I309" s="48">
        <v>384</v>
      </c>
      <c r="J309" s="52" t="s">
        <v>962</v>
      </c>
      <c r="K309" s="45">
        <v>161</v>
      </c>
      <c r="L309" s="50" t="s">
        <v>963</v>
      </c>
      <c r="M309" s="48">
        <v>1109</v>
      </c>
      <c r="N309" s="52" t="s">
        <v>964</v>
      </c>
      <c r="O309" s="45">
        <v>19</v>
      </c>
      <c r="P309" s="50" t="s">
        <v>258</v>
      </c>
      <c r="Q309" s="48">
        <v>62</v>
      </c>
      <c r="R309" s="52" t="s">
        <v>965</v>
      </c>
      <c r="S309" s="45">
        <v>0</v>
      </c>
      <c r="T309" s="50" t="s">
        <v>450</v>
      </c>
      <c r="U309" s="48">
        <v>930</v>
      </c>
      <c r="V309" s="52" t="s">
        <v>966</v>
      </c>
    </row>
    <row r="310" spans="1:22" x14ac:dyDescent="0.2">
      <c r="A310" s="103"/>
      <c r="B310" s="40" t="s">
        <v>846</v>
      </c>
      <c r="C310" s="45">
        <v>14</v>
      </c>
      <c r="D310" s="108" t="s">
        <v>897</v>
      </c>
      <c r="E310" s="48">
        <v>4</v>
      </c>
      <c r="F310" s="52" t="s">
        <v>203</v>
      </c>
      <c r="G310" s="45">
        <v>289</v>
      </c>
      <c r="H310" s="50" t="s">
        <v>898</v>
      </c>
      <c r="I310" s="48">
        <v>343</v>
      </c>
      <c r="J310" s="52" t="s">
        <v>899</v>
      </c>
      <c r="K310" s="45">
        <v>160</v>
      </c>
      <c r="L310" s="50" t="s">
        <v>900</v>
      </c>
      <c r="M310" s="48">
        <v>692</v>
      </c>
      <c r="N310" s="52" t="s">
        <v>901</v>
      </c>
      <c r="O310" s="45">
        <v>19</v>
      </c>
      <c r="P310" s="50" t="s">
        <v>902</v>
      </c>
      <c r="Q310" s="48">
        <v>63</v>
      </c>
      <c r="R310" s="52" t="s">
        <v>903</v>
      </c>
      <c r="S310" s="45">
        <v>1</v>
      </c>
      <c r="T310" s="50" t="s">
        <v>104</v>
      </c>
      <c r="U310" s="48">
        <v>856</v>
      </c>
      <c r="V310" s="52" t="s">
        <v>904</v>
      </c>
    </row>
    <row r="311" spans="1:22" x14ac:dyDescent="0.2">
      <c r="A311" s="103"/>
      <c r="B311" s="40" t="s">
        <v>776</v>
      </c>
      <c r="C311" s="45">
        <v>12</v>
      </c>
      <c r="D311" s="108" t="s">
        <v>313</v>
      </c>
      <c r="E311" s="48">
        <v>4</v>
      </c>
      <c r="F311" s="52" t="s">
        <v>114</v>
      </c>
      <c r="G311" s="45">
        <v>351</v>
      </c>
      <c r="H311" s="50" t="s">
        <v>820</v>
      </c>
      <c r="I311" s="48">
        <v>351</v>
      </c>
      <c r="J311" s="52" t="s">
        <v>821</v>
      </c>
      <c r="K311" s="45">
        <v>186</v>
      </c>
      <c r="L311" s="50" t="s">
        <v>822</v>
      </c>
      <c r="M311" s="48">
        <v>363</v>
      </c>
      <c r="N311" s="52" t="s">
        <v>823</v>
      </c>
      <c r="O311" s="45">
        <v>19</v>
      </c>
      <c r="P311" s="50" t="s">
        <v>824</v>
      </c>
      <c r="Q311" s="48">
        <v>61</v>
      </c>
      <c r="R311" s="52" t="s">
        <v>825</v>
      </c>
      <c r="S311" s="45">
        <v>1</v>
      </c>
      <c r="T311" s="50" t="s">
        <v>144</v>
      </c>
      <c r="U311" s="48">
        <v>894</v>
      </c>
      <c r="V311" s="52" t="s">
        <v>826</v>
      </c>
    </row>
    <row r="312" spans="1:22" x14ac:dyDescent="0.2">
      <c r="A312" s="103"/>
      <c r="B312" s="40" t="s">
        <v>712</v>
      </c>
      <c r="C312" s="45">
        <v>12</v>
      </c>
      <c r="D312" s="108" t="s">
        <v>236</v>
      </c>
      <c r="E312" s="48">
        <v>4</v>
      </c>
      <c r="F312" s="52" t="s">
        <v>240</v>
      </c>
      <c r="G312" s="45">
        <v>392</v>
      </c>
      <c r="H312" s="50" t="s">
        <v>769</v>
      </c>
      <c r="I312" s="48">
        <v>360</v>
      </c>
      <c r="J312" s="52" t="s">
        <v>770</v>
      </c>
      <c r="K312" s="45">
        <v>208</v>
      </c>
      <c r="L312" s="50" t="s">
        <v>771</v>
      </c>
      <c r="M312" s="48">
        <v>765</v>
      </c>
      <c r="N312" s="52" t="s">
        <v>772</v>
      </c>
      <c r="O312" s="45">
        <v>18</v>
      </c>
      <c r="P312" s="50" t="s">
        <v>590</v>
      </c>
      <c r="Q312" s="48">
        <v>65</v>
      </c>
      <c r="R312" s="52" t="s">
        <v>773</v>
      </c>
      <c r="S312" s="45">
        <v>2</v>
      </c>
      <c r="T312" s="50" t="s">
        <v>121</v>
      </c>
      <c r="U312" s="48">
        <v>894</v>
      </c>
      <c r="V312" s="52" t="s">
        <v>774</v>
      </c>
    </row>
    <row r="313" spans="1:22" x14ac:dyDescent="0.2">
      <c r="A313" s="103"/>
      <c r="B313" s="40" t="s">
        <v>649</v>
      </c>
      <c r="C313" s="45">
        <v>10</v>
      </c>
      <c r="D313" s="108" t="s">
        <v>702</v>
      </c>
      <c r="E313" s="48">
        <v>4</v>
      </c>
      <c r="F313" s="52" t="s">
        <v>114</v>
      </c>
      <c r="G313" s="45">
        <v>451</v>
      </c>
      <c r="H313" s="50" t="s">
        <v>703</v>
      </c>
      <c r="I313" s="48">
        <v>383</v>
      </c>
      <c r="J313" s="52" t="s">
        <v>704</v>
      </c>
      <c r="K313" s="45">
        <v>169</v>
      </c>
      <c r="L313" s="50" t="s">
        <v>705</v>
      </c>
      <c r="M313" s="48">
        <v>1064</v>
      </c>
      <c r="N313" s="52" t="s">
        <v>706</v>
      </c>
      <c r="O313" s="45">
        <v>15</v>
      </c>
      <c r="P313" s="50" t="s">
        <v>707</v>
      </c>
      <c r="Q313" s="48">
        <v>61</v>
      </c>
      <c r="R313" s="52" t="s">
        <v>708</v>
      </c>
      <c r="S313" s="45">
        <v>1</v>
      </c>
      <c r="T313" s="50" t="s">
        <v>181</v>
      </c>
      <c r="U313" s="48">
        <v>898</v>
      </c>
      <c r="V313" s="52" t="s">
        <v>709</v>
      </c>
    </row>
    <row r="314" spans="1:22" x14ac:dyDescent="0.2">
      <c r="B314" s="40" t="s">
        <v>360</v>
      </c>
      <c r="C314" s="45">
        <v>7</v>
      </c>
      <c r="D314" s="108" t="s">
        <v>363</v>
      </c>
      <c r="E314" s="48">
        <v>5</v>
      </c>
      <c r="F314" s="52" t="s">
        <v>153</v>
      </c>
      <c r="G314" s="45">
        <v>567</v>
      </c>
      <c r="H314" s="50" t="s">
        <v>372</v>
      </c>
      <c r="I314" s="48">
        <v>373</v>
      </c>
      <c r="J314" s="52" t="s">
        <v>381</v>
      </c>
      <c r="K314" s="45">
        <v>170</v>
      </c>
      <c r="L314" s="50" t="s">
        <v>390</v>
      </c>
      <c r="M314" s="48">
        <v>999</v>
      </c>
      <c r="N314" s="52" t="s">
        <v>542</v>
      </c>
      <c r="O314" s="45">
        <v>15</v>
      </c>
      <c r="P314" s="50" t="s">
        <v>397</v>
      </c>
      <c r="Q314" s="48">
        <v>64</v>
      </c>
      <c r="R314" s="52" t="s">
        <v>405</v>
      </c>
      <c r="S314" s="45">
        <v>1</v>
      </c>
      <c r="T314" s="50" t="s">
        <v>238</v>
      </c>
      <c r="U314" s="48">
        <v>895</v>
      </c>
      <c r="V314" s="52" t="s">
        <v>415</v>
      </c>
    </row>
    <row r="315" spans="1:22" x14ac:dyDescent="0.2">
      <c r="A315" s="120" t="s">
        <v>572</v>
      </c>
      <c r="B315" s="40" t="s">
        <v>50</v>
      </c>
      <c r="C315" s="45">
        <v>9</v>
      </c>
      <c r="D315" s="108" t="s">
        <v>67</v>
      </c>
      <c r="E315" s="48">
        <v>5</v>
      </c>
      <c r="F315" s="52" t="s">
        <v>115</v>
      </c>
      <c r="G315" s="45">
        <v>527</v>
      </c>
      <c r="H315" s="50" t="s">
        <v>493</v>
      </c>
      <c r="I315" s="48">
        <v>348</v>
      </c>
      <c r="J315" s="52" t="s">
        <v>494</v>
      </c>
      <c r="K315" s="45">
        <v>198</v>
      </c>
      <c r="L315" s="50" t="s">
        <v>418</v>
      </c>
      <c r="M315" s="48">
        <v>1457</v>
      </c>
      <c r="N315" s="52" t="s">
        <v>495</v>
      </c>
      <c r="O315" s="45">
        <v>17</v>
      </c>
      <c r="P315" s="50" t="s">
        <v>496</v>
      </c>
      <c r="Q315" s="48">
        <v>70</v>
      </c>
      <c r="R315" s="52" t="s">
        <v>497</v>
      </c>
      <c r="S315" s="45">
        <v>1</v>
      </c>
      <c r="T315" s="50" t="s">
        <v>181</v>
      </c>
      <c r="U315" s="48">
        <v>905</v>
      </c>
      <c r="V315" s="52" t="s">
        <v>419</v>
      </c>
    </row>
    <row r="316" spans="1:22" x14ac:dyDescent="0.2">
      <c r="A316" s="120"/>
      <c r="B316" s="40" t="s">
        <v>59</v>
      </c>
      <c r="C316" s="45">
        <v>10</v>
      </c>
      <c r="D316" s="108" t="s">
        <v>498</v>
      </c>
      <c r="E316" s="48">
        <v>7</v>
      </c>
      <c r="F316" s="52" t="s">
        <v>420</v>
      </c>
      <c r="G316" s="45">
        <v>670</v>
      </c>
      <c r="H316" s="50" t="s">
        <v>499</v>
      </c>
      <c r="I316" s="48">
        <v>393</v>
      </c>
      <c r="J316" s="52" t="s">
        <v>500</v>
      </c>
      <c r="K316" s="45">
        <v>241</v>
      </c>
      <c r="L316" s="50" t="s">
        <v>421</v>
      </c>
      <c r="M316" s="48">
        <v>1866</v>
      </c>
      <c r="N316" s="52" t="s">
        <v>501</v>
      </c>
      <c r="O316" s="45">
        <v>19</v>
      </c>
      <c r="P316" s="50" t="s">
        <v>225</v>
      </c>
      <c r="Q316" s="48">
        <v>77</v>
      </c>
      <c r="R316" s="52" t="s">
        <v>502</v>
      </c>
      <c r="S316" s="45">
        <v>1</v>
      </c>
      <c r="T316" s="50" t="s">
        <v>238</v>
      </c>
      <c r="U316" s="48">
        <v>1009</v>
      </c>
      <c r="V316" s="52" t="s">
        <v>422</v>
      </c>
    </row>
    <row r="317" spans="1:22" ht="12.75" x14ac:dyDescent="0.2">
      <c r="A317" s="117"/>
      <c r="B317" s="40" t="s">
        <v>69</v>
      </c>
      <c r="C317" s="45">
        <v>9</v>
      </c>
      <c r="D317" s="108" t="s">
        <v>503</v>
      </c>
      <c r="E317" s="48">
        <v>9</v>
      </c>
      <c r="F317" s="52" t="s">
        <v>207</v>
      </c>
      <c r="G317" s="45">
        <v>629</v>
      </c>
      <c r="H317" s="50" t="s">
        <v>504</v>
      </c>
      <c r="I317" s="48">
        <v>391</v>
      </c>
      <c r="J317" s="52" t="s">
        <v>505</v>
      </c>
      <c r="K317" s="45">
        <v>252</v>
      </c>
      <c r="L317" s="50" t="s">
        <v>506</v>
      </c>
      <c r="M317" s="48">
        <v>2784</v>
      </c>
      <c r="N317" s="52" t="s">
        <v>507</v>
      </c>
      <c r="O317" s="45">
        <v>23</v>
      </c>
      <c r="P317" s="50" t="s">
        <v>511</v>
      </c>
      <c r="Q317" s="48">
        <v>78</v>
      </c>
      <c r="R317" s="52" t="s">
        <v>508</v>
      </c>
      <c r="S317" s="45">
        <v>1</v>
      </c>
      <c r="T317" s="50" t="s">
        <v>121</v>
      </c>
      <c r="U317" s="48">
        <v>1013</v>
      </c>
      <c r="V317" s="52" t="s">
        <v>509</v>
      </c>
    </row>
    <row r="318" spans="1:22" x14ac:dyDescent="0.2">
      <c r="B318" s="40" t="s">
        <v>78</v>
      </c>
      <c r="C318" s="45">
        <v>6</v>
      </c>
      <c r="D318" s="108" t="s">
        <v>89</v>
      </c>
      <c r="E318" s="48">
        <v>16</v>
      </c>
      <c r="F318" s="52" t="s">
        <v>468</v>
      </c>
      <c r="G318" s="45">
        <v>833</v>
      </c>
      <c r="H318" s="50" t="s">
        <v>469</v>
      </c>
      <c r="I318" s="48">
        <v>515</v>
      </c>
      <c r="J318" s="52" t="s">
        <v>470</v>
      </c>
      <c r="K318" s="45">
        <v>317</v>
      </c>
      <c r="L318" s="50" t="s">
        <v>471</v>
      </c>
      <c r="M318" s="48">
        <v>3622</v>
      </c>
      <c r="N318" s="52" t="s">
        <v>472</v>
      </c>
      <c r="O318" s="45">
        <v>19</v>
      </c>
      <c r="P318" s="50" t="s">
        <v>475</v>
      </c>
      <c r="Q318" s="48">
        <v>101</v>
      </c>
      <c r="R318" s="52" t="s">
        <v>473</v>
      </c>
      <c r="S318" s="45">
        <v>1</v>
      </c>
      <c r="T318" s="50" t="s">
        <v>144</v>
      </c>
      <c r="U318" s="48">
        <v>1279</v>
      </c>
      <c r="V318" s="52" t="s">
        <v>474</v>
      </c>
    </row>
    <row r="319" spans="1:22" x14ac:dyDescent="0.2">
      <c r="B319" s="40" t="s">
        <v>88</v>
      </c>
      <c r="C319" s="45">
        <v>10</v>
      </c>
      <c r="D319" s="108" t="s">
        <v>467</v>
      </c>
      <c r="E319" s="48">
        <v>22</v>
      </c>
      <c r="F319" s="52" t="s">
        <v>460</v>
      </c>
      <c r="G319" s="45">
        <v>970</v>
      </c>
      <c r="H319" s="50" t="s">
        <v>461</v>
      </c>
      <c r="I319" s="48">
        <v>607</v>
      </c>
      <c r="J319" s="52" t="s">
        <v>646</v>
      </c>
      <c r="K319" s="45">
        <v>377</v>
      </c>
      <c r="L319" s="50" t="s">
        <v>462</v>
      </c>
      <c r="M319" s="48">
        <v>2663</v>
      </c>
      <c r="N319" s="52" t="s">
        <v>463</v>
      </c>
      <c r="O319" s="45">
        <v>17</v>
      </c>
      <c r="P319" s="50" t="s">
        <v>466</v>
      </c>
      <c r="Q319" s="48">
        <v>107</v>
      </c>
      <c r="R319" s="52" t="s">
        <v>464</v>
      </c>
      <c r="S319" s="45">
        <v>2</v>
      </c>
      <c r="T319" s="50" t="s">
        <v>181</v>
      </c>
      <c r="U319" s="48">
        <v>1576</v>
      </c>
      <c r="V319" s="52" t="s">
        <v>465</v>
      </c>
    </row>
    <row r="320" spans="1:22" x14ac:dyDescent="0.2">
      <c r="B320" s="40" t="s">
        <v>97</v>
      </c>
      <c r="C320" s="45">
        <v>16</v>
      </c>
      <c r="D320" s="108" t="s">
        <v>459</v>
      </c>
      <c r="E320" s="48">
        <v>31</v>
      </c>
      <c r="F320" s="52" t="s">
        <v>451</v>
      </c>
      <c r="G320" s="45">
        <v>1632</v>
      </c>
      <c r="H320" s="50" t="s">
        <v>452</v>
      </c>
      <c r="I320" s="48">
        <v>600</v>
      </c>
      <c r="J320" s="52" t="s">
        <v>453</v>
      </c>
      <c r="K320" s="45">
        <v>351</v>
      </c>
      <c r="L320" s="50" t="s">
        <v>454</v>
      </c>
      <c r="M320" s="48">
        <v>2150</v>
      </c>
      <c r="N320" s="52" t="s">
        <v>455</v>
      </c>
      <c r="O320" s="45">
        <v>13</v>
      </c>
      <c r="P320" s="50" t="s">
        <v>458</v>
      </c>
      <c r="Q320" s="48">
        <v>122</v>
      </c>
      <c r="R320" s="52" t="s">
        <v>456</v>
      </c>
      <c r="S320" s="45">
        <v>0</v>
      </c>
      <c r="T320" s="50" t="s">
        <v>450</v>
      </c>
      <c r="U320" s="48">
        <v>1732</v>
      </c>
      <c r="V320" s="52" t="s">
        <v>457</v>
      </c>
    </row>
    <row r="321" spans="1:22" x14ac:dyDescent="0.2">
      <c r="A321" s="41"/>
      <c r="B321" s="42" t="s">
        <v>573</v>
      </c>
      <c r="C321" s="46">
        <v>16</v>
      </c>
      <c r="D321" s="115" t="s">
        <v>150</v>
      </c>
      <c r="E321" s="49">
        <v>49</v>
      </c>
      <c r="F321" s="53" t="s">
        <v>638</v>
      </c>
      <c r="G321" s="46">
        <v>2409</v>
      </c>
      <c r="H321" s="51" t="s">
        <v>639</v>
      </c>
      <c r="I321" s="49">
        <v>722</v>
      </c>
      <c r="J321" s="53" t="s">
        <v>640</v>
      </c>
      <c r="K321" s="46">
        <v>346</v>
      </c>
      <c r="L321" s="51" t="s">
        <v>641</v>
      </c>
      <c r="M321" s="49">
        <v>1734</v>
      </c>
      <c r="N321" s="53" t="s">
        <v>642</v>
      </c>
      <c r="O321" s="46">
        <v>12</v>
      </c>
      <c r="P321" s="51" t="s">
        <v>174</v>
      </c>
      <c r="Q321" s="49">
        <v>180</v>
      </c>
      <c r="R321" s="53" t="s">
        <v>643</v>
      </c>
      <c r="S321" s="46">
        <v>0</v>
      </c>
      <c r="T321" s="51" t="s">
        <v>450</v>
      </c>
      <c r="U321" s="49">
        <v>2396</v>
      </c>
      <c r="V321" s="53" t="s">
        <v>644</v>
      </c>
    </row>
    <row r="324" spans="1:22" x14ac:dyDescent="0.2">
      <c r="C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</row>
    <row r="325" spans="1:22" x14ac:dyDescent="0.2">
      <c r="C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</row>
    <row r="326" spans="1:22" x14ac:dyDescent="0.2">
      <c r="C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</row>
    <row r="327" spans="1:22" x14ac:dyDescent="0.2">
      <c r="C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</row>
    <row r="328" spans="1:22" x14ac:dyDescent="0.2">
      <c r="C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</row>
    <row r="329" spans="1:22" x14ac:dyDescent="0.2">
      <c r="C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</row>
    <row r="330" spans="1:22" x14ac:dyDescent="0.2">
      <c r="C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</row>
    <row r="331" spans="1:22" x14ac:dyDescent="0.2">
      <c r="C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</row>
    <row r="332" spans="1:22" x14ac:dyDescent="0.2">
      <c r="C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</row>
    <row r="333" spans="1:22" x14ac:dyDescent="0.2">
      <c r="C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</row>
    <row r="334" spans="1:22" x14ac:dyDescent="0.2">
      <c r="C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</row>
    <row r="335" spans="1:22" x14ac:dyDescent="0.2">
      <c r="C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</row>
    <row r="336" spans="1:22" x14ac:dyDescent="0.2">
      <c r="C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</row>
    <row r="337" spans="3:22" x14ac:dyDescent="0.2">
      <c r="C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</row>
    <row r="338" spans="3:22" x14ac:dyDescent="0.2">
      <c r="C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</row>
    <row r="339" spans="3:22" x14ac:dyDescent="0.2">
      <c r="C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</row>
  </sheetData>
  <mergeCells count="215">
    <mergeCell ref="A1:V1"/>
    <mergeCell ref="A3:V3"/>
    <mergeCell ref="A4:V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U7:V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G9:H9"/>
    <mergeCell ref="O9:P9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U48:V48"/>
    <mergeCell ref="C67:D67"/>
    <mergeCell ref="E67:F67"/>
    <mergeCell ref="G67:H67"/>
    <mergeCell ref="I67:J67"/>
    <mergeCell ref="K67:L67"/>
    <mergeCell ref="M67:N67"/>
    <mergeCell ref="O67:P67"/>
    <mergeCell ref="Q67:R67"/>
    <mergeCell ref="S67:T67"/>
    <mergeCell ref="U67:V67"/>
    <mergeCell ref="C48:D48"/>
    <mergeCell ref="E48:F48"/>
    <mergeCell ref="G48:H48"/>
    <mergeCell ref="I48:J48"/>
    <mergeCell ref="K48:L48"/>
    <mergeCell ref="M48:N48"/>
    <mergeCell ref="O48:P48"/>
    <mergeCell ref="Q48:R48"/>
    <mergeCell ref="S48:T48"/>
    <mergeCell ref="U85:V85"/>
    <mergeCell ref="C104:D104"/>
    <mergeCell ref="E104:F104"/>
    <mergeCell ref="G104:H104"/>
    <mergeCell ref="I104:J104"/>
    <mergeCell ref="K104:L104"/>
    <mergeCell ref="M104:N104"/>
    <mergeCell ref="O104:P104"/>
    <mergeCell ref="Q104:R104"/>
    <mergeCell ref="S104:T104"/>
    <mergeCell ref="U104:V104"/>
    <mergeCell ref="C85:D85"/>
    <mergeCell ref="E85:F85"/>
    <mergeCell ref="G85:H85"/>
    <mergeCell ref="I85:J85"/>
    <mergeCell ref="K85:L85"/>
    <mergeCell ref="M85:N85"/>
    <mergeCell ref="O85:P85"/>
    <mergeCell ref="Q85:R85"/>
    <mergeCell ref="S85:T85"/>
    <mergeCell ref="U122:V122"/>
    <mergeCell ref="C141:D141"/>
    <mergeCell ref="E141:F141"/>
    <mergeCell ref="G141:H141"/>
    <mergeCell ref="I141:J141"/>
    <mergeCell ref="K141:L141"/>
    <mergeCell ref="M141:N141"/>
    <mergeCell ref="O141:P141"/>
    <mergeCell ref="Q141:R141"/>
    <mergeCell ref="S141:T141"/>
    <mergeCell ref="U141:V141"/>
    <mergeCell ref="C122:D122"/>
    <mergeCell ref="E122:F122"/>
    <mergeCell ref="G122:H122"/>
    <mergeCell ref="I122:J122"/>
    <mergeCell ref="K122:L122"/>
    <mergeCell ref="M122:N122"/>
    <mergeCell ref="O122:P122"/>
    <mergeCell ref="Q122:R122"/>
    <mergeCell ref="S122:T122"/>
    <mergeCell ref="U159:V159"/>
    <mergeCell ref="C178:D178"/>
    <mergeCell ref="E178:F178"/>
    <mergeCell ref="G178:H178"/>
    <mergeCell ref="I178:J178"/>
    <mergeCell ref="K178:L178"/>
    <mergeCell ref="M178:N178"/>
    <mergeCell ref="O178:P178"/>
    <mergeCell ref="Q178:R178"/>
    <mergeCell ref="S178:T178"/>
    <mergeCell ref="U178:V178"/>
    <mergeCell ref="C159:D159"/>
    <mergeCell ref="E159:F159"/>
    <mergeCell ref="G159:H159"/>
    <mergeCell ref="I159:J159"/>
    <mergeCell ref="K159:L159"/>
    <mergeCell ref="M159:N159"/>
    <mergeCell ref="O159:P159"/>
    <mergeCell ref="Q159:R159"/>
    <mergeCell ref="S159:T159"/>
    <mergeCell ref="G271:H271"/>
    <mergeCell ref="U197:V197"/>
    <mergeCell ref="C216:D216"/>
    <mergeCell ref="E216:F216"/>
    <mergeCell ref="G216:H216"/>
    <mergeCell ref="I216:J216"/>
    <mergeCell ref="K216:L216"/>
    <mergeCell ref="M216:N216"/>
    <mergeCell ref="O216:P216"/>
    <mergeCell ref="Q216:R216"/>
    <mergeCell ref="S216:T216"/>
    <mergeCell ref="U216:V216"/>
    <mergeCell ref="C197:D197"/>
    <mergeCell ref="E197:F197"/>
    <mergeCell ref="G197:H197"/>
    <mergeCell ref="I197:J197"/>
    <mergeCell ref="K197:L197"/>
    <mergeCell ref="M197:N197"/>
    <mergeCell ref="O197:P197"/>
    <mergeCell ref="Q197:R197"/>
    <mergeCell ref="S197:T197"/>
    <mergeCell ref="U234:V234"/>
    <mergeCell ref="C253:D253"/>
    <mergeCell ref="E253:F253"/>
    <mergeCell ref="G253:H253"/>
    <mergeCell ref="I253:J253"/>
    <mergeCell ref="K253:L253"/>
    <mergeCell ref="M253:N253"/>
    <mergeCell ref="O253:P253"/>
    <mergeCell ref="Q253:R253"/>
    <mergeCell ref="S253:T253"/>
    <mergeCell ref="U253:V253"/>
    <mergeCell ref="C234:D234"/>
    <mergeCell ref="E234:F234"/>
    <mergeCell ref="G234:H234"/>
    <mergeCell ref="I234:J234"/>
    <mergeCell ref="K234:L234"/>
    <mergeCell ref="M234:N234"/>
    <mergeCell ref="O234:P234"/>
    <mergeCell ref="Q234:R234"/>
    <mergeCell ref="S234:T234"/>
    <mergeCell ref="I271:J271"/>
    <mergeCell ref="K271:L271"/>
    <mergeCell ref="U279:V279"/>
    <mergeCell ref="C297:D297"/>
    <mergeCell ref="E297:F297"/>
    <mergeCell ref="G297:H297"/>
    <mergeCell ref="I297:J297"/>
    <mergeCell ref="K297:L297"/>
    <mergeCell ref="M271:N271"/>
    <mergeCell ref="O271:P271"/>
    <mergeCell ref="Q271:R271"/>
    <mergeCell ref="S271:T271"/>
    <mergeCell ref="U271:V271"/>
    <mergeCell ref="C279:D279"/>
    <mergeCell ref="E279:F279"/>
    <mergeCell ref="G279:H279"/>
    <mergeCell ref="I279:J279"/>
    <mergeCell ref="K279:L279"/>
    <mergeCell ref="M279:N279"/>
    <mergeCell ref="O279:P279"/>
    <mergeCell ref="Q279:R279"/>
    <mergeCell ref="S279:T279"/>
    <mergeCell ref="C271:D271"/>
    <mergeCell ref="E271:F271"/>
    <mergeCell ref="U305:V305"/>
    <mergeCell ref="M297:N297"/>
    <mergeCell ref="O297:P297"/>
    <mergeCell ref="Q297:R297"/>
    <mergeCell ref="S297:T297"/>
    <mergeCell ref="U297:V297"/>
    <mergeCell ref="C305:D305"/>
    <mergeCell ref="E305:F305"/>
    <mergeCell ref="G305:H305"/>
    <mergeCell ref="I305:J305"/>
    <mergeCell ref="K305:L305"/>
    <mergeCell ref="M305:N305"/>
    <mergeCell ref="O305:P305"/>
    <mergeCell ref="Q305:R305"/>
    <mergeCell ref="S305:T305"/>
  </mergeCells>
  <printOptions horizontalCentered="1"/>
  <pageMargins left="0.25" right="0.25" top="0" bottom="0.25" header="0" footer="0"/>
  <pageSetup scale="66" firstPageNumber="12" pageOrder="overThenDown" orientation="landscape" useFirstPageNumber="1" horizontalDpi="4294967292" verticalDpi="4294967292" r:id="rId1"/>
  <headerFooter alignWithMargins="0">
    <oddFooter>&amp;L&amp;9Values &lt; MDLs were set to zero when calculating means through 2011.
Discontinued molybdenum component July 2018.&amp;C&amp;P - Historic Summary&amp;R&amp;"Courier New,Regular"&amp;8&amp;F &amp;D</oddFooter>
  </headerFooter>
  <rowBreaks count="4" manualBreakCount="4">
    <brk id="83" max="16383" man="1"/>
    <brk id="157" max="16383" man="1"/>
    <brk id="232" max="16383" man="1"/>
    <brk id="2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64"/>
  <sheetViews>
    <sheetView zoomScaleNormal="100" workbookViewId="0">
      <pane xSplit="1" ySplit="7" topLeftCell="B8" activePane="bottomRight" state="frozen"/>
      <selection sqref="A1:I1"/>
      <selection pane="topRight" sqref="A1:I1"/>
      <selection pane="bottomLeft" sqref="A1:I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6384" width="9.140625" style="1"/>
  </cols>
  <sheetData>
    <row r="1" spans="1:15" ht="13.5" customHeight="1" x14ac:dyDescent="0.2">
      <c r="A1" s="144" t="s">
        <v>1684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84"/>
    </row>
    <row r="2" spans="1:15" ht="13.5" customHeight="1" x14ac:dyDescent="0.2">
      <c r="A2" s="143" t="s">
        <v>2026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60"/>
    </row>
    <row r="3" spans="1:15" ht="13.5" customHeight="1" x14ac:dyDescent="0.2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">
      <c r="A8" s="89">
        <v>45663</v>
      </c>
      <c r="B8" s="15">
        <v>12</v>
      </c>
      <c r="C8" s="8"/>
      <c r="D8" s="61" t="s">
        <v>1678</v>
      </c>
      <c r="E8" s="12"/>
      <c r="F8" s="61" t="s">
        <v>1678</v>
      </c>
      <c r="G8" s="12"/>
      <c r="H8" s="61" t="s">
        <v>1678</v>
      </c>
      <c r="I8" s="12"/>
      <c r="J8" s="61" t="s">
        <v>1678</v>
      </c>
      <c r="K8" s="12"/>
      <c r="L8" s="61" t="s">
        <v>1678</v>
      </c>
      <c r="M8" s="12"/>
      <c r="N8" s="61" t="s">
        <v>1678</v>
      </c>
      <c r="O8" s="86"/>
    </row>
    <row r="9" spans="1:15" ht="13.5" customHeight="1" x14ac:dyDescent="0.2">
      <c r="A9" s="89">
        <v>45691</v>
      </c>
      <c r="B9" s="61">
        <v>16</v>
      </c>
      <c r="C9" s="7"/>
      <c r="D9" s="61" t="s">
        <v>1678</v>
      </c>
      <c r="F9" s="61" t="s">
        <v>1678</v>
      </c>
      <c r="H9" s="61" t="s">
        <v>1678</v>
      </c>
      <c r="J9" s="61" t="s">
        <v>1678</v>
      </c>
      <c r="L9" s="61" t="s">
        <v>1678</v>
      </c>
      <c r="N9" s="61" t="s">
        <v>1678</v>
      </c>
      <c r="O9" s="88"/>
    </row>
    <row r="10" spans="1:15" ht="13.5" customHeight="1" x14ac:dyDescent="0.2">
      <c r="A10" s="89">
        <v>45719</v>
      </c>
      <c r="B10" s="61">
        <v>15</v>
      </c>
      <c r="C10" s="12"/>
      <c r="D10" s="61" t="s">
        <v>1678</v>
      </c>
      <c r="E10" s="12"/>
      <c r="F10" s="61" t="s">
        <v>1678</v>
      </c>
      <c r="G10" s="12"/>
      <c r="H10" s="61" t="s">
        <v>1678</v>
      </c>
      <c r="I10" s="12"/>
      <c r="J10" s="61" t="s">
        <v>1678</v>
      </c>
      <c r="K10" s="12"/>
      <c r="L10" s="61" t="s">
        <v>1678</v>
      </c>
      <c r="M10" s="12"/>
      <c r="N10" s="61" t="s">
        <v>1678</v>
      </c>
      <c r="O10" s="87"/>
    </row>
    <row r="11" spans="1:15" ht="13.5" customHeight="1" x14ac:dyDescent="0.2">
      <c r="A11" s="89"/>
      <c r="B11" s="61"/>
      <c r="C11" s="63"/>
      <c r="D11" s="61"/>
      <c r="E11" s="63"/>
      <c r="F11" s="61"/>
      <c r="G11" s="63"/>
      <c r="H11" s="61"/>
      <c r="I11" s="125"/>
      <c r="J11" s="61"/>
      <c r="K11" s="63"/>
      <c r="L11" s="61"/>
      <c r="M11" s="63"/>
      <c r="N11" s="61"/>
      <c r="O11" s="87"/>
    </row>
    <row r="12" spans="1:15" ht="13.5" customHeight="1" x14ac:dyDescent="0.2">
      <c r="A12" s="89"/>
      <c r="B12" s="61"/>
      <c r="C12" s="12"/>
      <c r="D12" s="61"/>
      <c r="E12" s="12"/>
      <c r="F12" s="61"/>
      <c r="G12" s="33"/>
      <c r="H12" s="61"/>
      <c r="I12" s="33"/>
      <c r="J12" s="61"/>
      <c r="K12" s="12"/>
      <c r="L12" s="61"/>
      <c r="M12" s="12"/>
      <c r="N12" s="61"/>
      <c r="O12" s="86"/>
    </row>
    <row r="13" spans="1:15" ht="13.5" customHeight="1" x14ac:dyDescent="0.2">
      <c r="A13" s="89"/>
      <c r="B13" s="61"/>
      <c r="C13" s="12"/>
      <c r="D13" s="61"/>
      <c r="E13" s="12"/>
      <c r="F13" s="61"/>
      <c r="G13" s="12"/>
      <c r="H13" s="61"/>
      <c r="I13" s="12"/>
      <c r="J13" s="61"/>
      <c r="K13" s="12"/>
      <c r="L13" s="61"/>
      <c r="M13" s="12"/>
      <c r="N13" s="61"/>
      <c r="O13" s="88"/>
    </row>
    <row r="14" spans="1:15" ht="13.5" customHeight="1" x14ac:dyDescent="0.2">
      <c r="A14" s="89"/>
      <c r="B14" s="61"/>
      <c r="C14" s="7"/>
      <c r="D14" s="61"/>
      <c r="F14" s="61"/>
      <c r="G14" s="12"/>
      <c r="H14" s="61"/>
      <c r="I14" s="12"/>
      <c r="J14" s="61"/>
      <c r="L14" s="61"/>
      <c r="N14" s="61"/>
      <c r="O14" s="88"/>
    </row>
    <row r="15" spans="1:15" x14ac:dyDescent="0.2">
      <c r="A15" s="89"/>
      <c r="B15" s="61"/>
      <c r="C15" s="12"/>
      <c r="D15" s="61"/>
      <c r="E15" s="12"/>
      <c r="F15" s="61"/>
      <c r="G15" s="12"/>
      <c r="H15" s="61"/>
      <c r="I15" s="12"/>
      <c r="J15" s="61"/>
      <c r="K15" s="12"/>
      <c r="L15" s="61"/>
      <c r="M15" s="12"/>
      <c r="N15" s="61"/>
      <c r="O15" s="88"/>
    </row>
    <row r="16" spans="1:15" s="7" customFormat="1" ht="13.5" customHeight="1" x14ac:dyDescent="0.2">
      <c r="A16" s="123"/>
      <c r="B16" s="61"/>
      <c r="C16" s="12"/>
      <c r="D16" s="61"/>
      <c r="E16" s="12"/>
      <c r="F16" s="61"/>
      <c r="G16" s="12"/>
      <c r="H16" s="61"/>
      <c r="I16" s="12"/>
      <c r="J16" s="61"/>
      <c r="K16" s="12"/>
      <c r="L16" s="61"/>
      <c r="M16" s="12"/>
      <c r="N16" s="61"/>
      <c r="O16" s="88"/>
    </row>
    <row r="17" spans="1:15" ht="13.5" customHeight="1" x14ac:dyDescent="0.2">
      <c r="A17" s="123"/>
      <c r="B17" s="61"/>
      <c r="C17" s="12"/>
      <c r="D17" s="61"/>
      <c r="E17" s="12"/>
      <c r="F17" s="61"/>
      <c r="G17" s="33"/>
      <c r="H17" s="61"/>
      <c r="I17" s="33"/>
      <c r="J17" s="61"/>
      <c r="K17" s="12"/>
      <c r="L17" s="61"/>
      <c r="M17" s="12"/>
      <c r="N17" s="61"/>
      <c r="O17" s="87"/>
    </row>
    <row r="18" spans="1:15" ht="13.5" customHeight="1" x14ac:dyDescent="0.2">
      <c r="A18" s="123"/>
      <c r="B18" s="61"/>
      <c r="C18" s="63"/>
      <c r="D18" s="61"/>
      <c r="E18" s="63"/>
      <c r="F18" s="61"/>
      <c r="G18" s="63"/>
      <c r="H18" s="61"/>
      <c r="I18" s="125"/>
      <c r="J18" s="61"/>
      <c r="K18" s="63"/>
      <c r="L18" s="61"/>
      <c r="M18" s="63"/>
      <c r="N18" s="61"/>
      <c r="O18" s="88"/>
    </row>
    <row r="19" spans="1:15" ht="13.5" customHeight="1" x14ac:dyDescent="0.2">
      <c r="A19" s="123"/>
      <c r="B19" s="61"/>
      <c r="C19" s="63"/>
      <c r="D19" s="61"/>
      <c r="E19" s="63"/>
      <c r="F19" s="61"/>
      <c r="G19" s="63"/>
      <c r="H19" s="61"/>
      <c r="I19" s="125"/>
      <c r="J19" s="61"/>
      <c r="K19" s="63"/>
      <c r="L19" s="61"/>
      <c r="M19" s="63"/>
      <c r="N19" s="61"/>
      <c r="O19" s="88"/>
    </row>
    <row r="20" spans="1:15" ht="13.5" customHeight="1" x14ac:dyDescent="0.2">
      <c r="A20" s="135"/>
      <c r="B20" s="63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3"/>
      <c r="O20" s="15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>
        <v>41</v>
      </c>
      <c r="C23" s="7"/>
      <c r="D23" s="126">
        <v>41</v>
      </c>
      <c r="F23" s="126">
        <v>41</v>
      </c>
      <c r="H23" s="126">
        <v>41</v>
      </c>
      <c r="J23" s="126">
        <v>41</v>
      </c>
      <c r="L23" s="126">
        <v>41</v>
      </c>
      <c r="N23" s="126">
        <v>41</v>
      </c>
    </row>
    <row r="24" spans="1:1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25</v>
      </c>
      <c r="C26" s="7"/>
      <c r="D26" s="127">
        <v>28</v>
      </c>
      <c r="F26" s="127">
        <v>22</v>
      </c>
      <c r="H26" s="127">
        <v>25</v>
      </c>
      <c r="J26" s="127">
        <v>17</v>
      </c>
      <c r="L26" s="127">
        <v>26</v>
      </c>
      <c r="N26" s="127">
        <v>18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ht="13.5" customHeight="1" x14ac:dyDescent="0.2">
      <c r="A29" s="78" t="s">
        <v>1634</v>
      </c>
      <c r="B29" s="68">
        <v>3</v>
      </c>
      <c r="C29" s="68"/>
      <c r="D29" s="68">
        <v>3</v>
      </c>
      <c r="E29" s="68"/>
      <c r="F29" s="68">
        <v>3</v>
      </c>
      <c r="G29" s="68"/>
      <c r="H29" s="68">
        <v>3</v>
      </c>
      <c r="I29" s="68"/>
      <c r="J29" s="68">
        <v>3</v>
      </c>
      <c r="K29" s="68"/>
      <c r="L29" s="68">
        <v>3</v>
      </c>
      <c r="M29" s="68"/>
      <c r="N29" s="68">
        <v>3</v>
      </c>
      <c r="O29" s="7"/>
    </row>
    <row r="30" spans="1:15" ht="13.5" customHeight="1" x14ac:dyDescent="0.2">
      <c r="A30" s="13" t="s">
        <v>25</v>
      </c>
      <c r="B30" s="15">
        <v>12</v>
      </c>
      <c r="C30" s="8"/>
      <c r="D30" s="61" t="s">
        <v>1678</v>
      </c>
      <c r="E30" s="12"/>
      <c r="F30" s="61" t="s">
        <v>1678</v>
      </c>
      <c r="G30" s="12"/>
      <c r="H30" s="61" t="s">
        <v>1678</v>
      </c>
      <c r="I30" s="12"/>
      <c r="J30" s="61" t="s">
        <v>1678</v>
      </c>
      <c r="K30" s="12"/>
      <c r="L30" s="61" t="s">
        <v>1678</v>
      </c>
      <c r="M30" s="12"/>
      <c r="N30" s="61" t="s">
        <v>1678</v>
      </c>
    </row>
    <row r="31" spans="1:15" ht="13.5" customHeight="1" x14ac:dyDescent="0.2">
      <c r="A31" s="13" t="s">
        <v>26</v>
      </c>
      <c r="B31" s="15">
        <v>14</v>
      </c>
      <c r="C31" s="8"/>
      <c r="D31" s="61" t="s">
        <v>1588</v>
      </c>
      <c r="E31" s="12"/>
      <c r="F31" s="61" t="s">
        <v>1588</v>
      </c>
      <c r="G31" s="12"/>
      <c r="H31" s="61" t="s">
        <v>1588</v>
      </c>
      <c r="I31" s="12"/>
      <c r="J31" s="61" t="s">
        <v>1588</v>
      </c>
      <c r="K31" s="12"/>
      <c r="L31" s="61" t="s">
        <v>1588</v>
      </c>
      <c r="M31" s="12"/>
      <c r="N31" s="61" t="s">
        <v>1588</v>
      </c>
    </row>
    <row r="32" spans="1:15" ht="13.5" customHeight="1" x14ac:dyDescent="0.2">
      <c r="A32" s="13" t="s">
        <v>27</v>
      </c>
      <c r="B32" s="15">
        <v>16</v>
      </c>
      <c r="C32" s="8"/>
      <c r="D32" s="61" t="s">
        <v>1678</v>
      </c>
      <c r="E32" s="12"/>
      <c r="F32" s="61" t="s">
        <v>1678</v>
      </c>
      <c r="G32" s="12"/>
      <c r="H32" s="61" t="s">
        <v>1678</v>
      </c>
      <c r="I32" s="12"/>
      <c r="J32" s="61" t="s">
        <v>1678</v>
      </c>
      <c r="K32" s="12"/>
      <c r="L32" s="61" t="s">
        <v>1678</v>
      </c>
      <c r="M32" s="12"/>
      <c r="N32" s="61" t="s">
        <v>1678</v>
      </c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 t="s">
        <v>6</v>
      </c>
    </row>
    <row r="36" spans="1:14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4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124" t="s">
        <v>2019</v>
      </c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4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4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4" ht="13.5" customHeight="1" x14ac:dyDescent="0.2">
      <c r="A45" s="67" t="s">
        <v>1634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4" ht="13.5" customHeight="1" x14ac:dyDescent="0.2">
      <c r="A46" s="67" t="s">
        <v>25</v>
      </c>
      <c r="B46" s="63" t="s">
        <v>1678</v>
      </c>
      <c r="C46" s="63"/>
      <c r="D46" s="63" t="s">
        <v>1678</v>
      </c>
      <c r="E46" s="63"/>
      <c r="F46" s="63" t="s">
        <v>1678</v>
      </c>
      <c r="G46" s="63"/>
      <c r="H46" s="63" t="s">
        <v>1678</v>
      </c>
      <c r="I46" s="63"/>
      <c r="J46" s="63" t="s">
        <v>1678</v>
      </c>
      <c r="K46" s="63"/>
      <c r="L46" s="63" t="s">
        <v>1678</v>
      </c>
      <c r="M46" s="63"/>
      <c r="N46" s="63" t="s">
        <v>1678</v>
      </c>
    </row>
    <row r="47" spans="1:14" ht="13.5" customHeight="1" x14ac:dyDescent="0.2">
      <c r="A47" s="67" t="s">
        <v>26</v>
      </c>
      <c r="B47" s="63" t="s">
        <v>1980</v>
      </c>
      <c r="C47" s="63"/>
      <c r="D47" s="63" t="s">
        <v>1588</v>
      </c>
      <c r="E47" s="63"/>
      <c r="F47" s="63" t="s">
        <v>1588</v>
      </c>
      <c r="G47" s="63"/>
      <c r="H47" s="63" t="s">
        <v>1588</v>
      </c>
      <c r="I47" s="63"/>
      <c r="J47" s="63" t="s">
        <v>1588</v>
      </c>
      <c r="K47" s="63"/>
      <c r="L47" s="63" t="s">
        <v>1588</v>
      </c>
      <c r="M47" s="63"/>
      <c r="N47" s="63" t="s">
        <v>1588</v>
      </c>
    </row>
    <row r="48" spans="1:14" ht="13.5" customHeight="1" x14ac:dyDescent="0.2">
      <c r="A48" s="67" t="s">
        <v>27</v>
      </c>
      <c r="B48" s="63">
        <v>20</v>
      </c>
      <c r="C48" s="63"/>
      <c r="D48" s="63" t="s">
        <v>1678</v>
      </c>
      <c r="E48" s="63"/>
      <c r="F48" s="63" t="s">
        <v>1678</v>
      </c>
      <c r="G48" s="63"/>
      <c r="H48" s="63" t="s">
        <v>1678</v>
      </c>
      <c r="I48" s="63"/>
      <c r="J48" s="63" t="s">
        <v>1678</v>
      </c>
      <c r="K48" s="63"/>
      <c r="L48" s="63" t="s">
        <v>1678</v>
      </c>
      <c r="M48" s="63"/>
      <c r="N48" s="63" t="s">
        <v>1678</v>
      </c>
    </row>
    <row r="49" spans="1:14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/>
    <row r="51" spans="1:14" x14ac:dyDescent="0.2">
      <c r="A51" s="64"/>
    </row>
    <row r="52" spans="1:14" x14ac:dyDescent="0.2">
      <c r="A52" s="64"/>
    </row>
    <row r="53" spans="1:14" x14ac:dyDescent="0.2">
      <c r="A53" s="64"/>
    </row>
    <row r="54" spans="1:14" x14ac:dyDescent="0.2">
      <c r="A54" s="64"/>
    </row>
    <row r="55" spans="1:14" x14ac:dyDescent="0.2">
      <c r="A55" s="64"/>
    </row>
    <row r="58" spans="1:14" x14ac:dyDescent="0.2">
      <c r="A58" s="64"/>
    </row>
    <row r="64" spans="1:14" x14ac:dyDescent="0.2">
      <c r="A64" s="64"/>
    </row>
  </sheetData>
  <mergeCells count="2">
    <mergeCell ref="A2:M2"/>
    <mergeCell ref="A1:N1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1200" verticalDpi="1200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NA=NoAnalysis;
NR=Not Required;ND=No Data Available&amp;C1- Arsenic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64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14"/>
  </cols>
  <sheetData>
    <row r="1" spans="1:39" ht="13.5" customHeight="1" x14ac:dyDescent="0.2">
      <c r="A1" s="144" t="s">
        <v>1685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84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</row>
    <row r="2" spans="1:39" s="1" customFormat="1" ht="13.5" customHeight="1" x14ac:dyDescent="0.2">
      <c r="A2" s="143" t="s">
        <v>2026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60"/>
    </row>
    <row r="3" spans="1:39" ht="13.5" customHeight="1" x14ac:dyDescent="0.2">
      <c r="A3" s="81" t="s">
        <v>711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9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9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9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9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9" s="1" customFormat="1" ht="13.5" customHeight="1" x14ac:dyDescent="0.2">
      <c r="A8" s="89">
        <v>45663</v>
      </c>
      <c r="B8" s="15">
        <v>6</v>
      </c>
      <c r="C8" s="8"/>
      <c r="D8" s="61">
        <v>1</v>
      </c>
      <c r="E8" s="12"/>
      <c r="F8" s="61" t="s">
        <v>1404</v>
      </c>
      <c r="G8" s="12"/>
      <c r="H8" s="15">
        <v>3</v>
      </c>
      <c r="I8" s="12"/>
      <c r="J8" s="15">
        <v>3</v>
      </c>
      <c r="K8" s="12"/>
      <c r="L8" s="61" t="s">
        <v>1404</v>
      </c>
      <c r="M8" s="12"/>
      <c r="N8" s="61" t="s">
        <v>1404</v>
      </c>
      <c r="O8" s="86"/>
      <c r="Q8" s="64"/>
    </row>
    <row r="9" spans="1:39" s="1" customFormat="1" ht="13.5" customHeight="1" x14ac:dyDescent="0.2">
      <c r="A9" s="89">
        <v>45691</v>
      </c>
      <c r="B9" s="15">
        <v>4</v>
      </c>
      <c r="C9" s="7"/>
      <c r="D9" s="15">
        <v>2</v>
      </c>
      <c r="E9" s="7"/>
      <c r="F9" s="61" t="s">
        <v>1404</v>
      </c>
      <c r="G9" s="7"/>
      <c r="H9" s="15">
        <v>3</v>
      </c>
      <c r="I9" s="7"/>
      <c r="J9" s="15">
        <v>2</v>
      </c>
      <c r="K9" s="7"/>
      <c r="L9" s="15">
        <v>1</v>
      </c>
      <c r="M9" s="7"/>
      <c r="N9" s="61" t="s">
        <v>1404</v>
      </c>
      <c r="O9" s="88"/>
    </row>
    <row r="10" spans="1:39" s="1" customFormat="1" ht="13.5" customHeight="1" x14ac:dyDescent="0.2">
      <c r="A10" s="89">
        <v>45719</v>
      </c>
      <c r="B10" s="15">
        <v>4</v>
      </c>
      <c r="C10" s="12"/>
      <c r="D10" s="15">
        <v>2</v>
      </c>
      <c r="E10" s="12"/>
      <c r="F10" s="15" t="s">
        <v>1404</v>
      </c>
      <c r="G10" s="12"/>
      <c r="H10" s="15">
        <v>5</v>
      </c>
      <c r="I10" s="12"/>
      <c r="J10" s="15">
        <v>4</v>
      </c>
      <c r="K10" s="12"/>
      <c r="L10" s="15" t="s">
        <v>1404</v>
      </c>
      <c r="M10" s="12"/>
      <c r="N10" s="61" t="s">
        <v>1404</v>
      </c>
      <c r="O10" s="87"/>
    </row>
    <row r="11" spans="1:39" s="1" customFormat="1" ht="13.5" customHeight="1" x14ac:dyDescent="0.2">
      <c r="A11" s="89"/>
      <c r="B11" s="61"/>
      <c r="C11" s="63"/>
      <c r="D11" s="61"/>
      <c r="E11" s="63"/>
      <c r="F11" s="15"/>
      <c r="G11" s="63"/>
      <c r="H11" s="61"/>
      <c r="I11" s="125"/>
      <c r="J11" s="61"/>
      <c r="K11" s="63"/>
      <c r="L11" s="61"/>
      <c r="M11" s="63"/>
      <c r="N11" s="61"/>
      <c r="O11" s="87"/>
    </row>
    <row r="12" spans="1:39" ht="13.5" customHeight="1" x14ac:dyDescent="0.2">
      <c r="A12" s="89"/>
      <c r="B12" s="15"/>
      <c r="C12" s="12"/>
      <c r="D12" s="15"/>
      <c r="E12" s="12"/>
      <c r="F12" s="15"/>
      <c r="G12" s="33"/>
      <c r="H12" s="15"/>
      <c r="I12" s="33"/>
      <c r="J12" s="15"/>
      <c r="K12" s="12"/>
      <c r="L12" s="15"/>
      <c r="M12" s="12"/>
      <c r="N12" s="15"/>
      <c r="O12" s="86"/>
      <c r="Q12" s="1"/>
    </row>
    <row r="13" spans="1:39" ht="13.5" customHeight="1" x14ac:dyDescent="0.2">
      <c r="A13" s="89"/>
      <c r="B13" s="15"/>
      <c r="C13" s="12"/>
      <c r="D13" s="15"/>
      <c r="E13" s="12"/>
      <c r="F13" s="15"/>
      <c r="G13" s="12"/>
      <c r="H13" s="15"/>
      <c r="I13" s="12"/>
      <c r="J13" s="15"/>
      <c r="K13" s="12"/>
      <c r="L13" s="15"/>
      <c r="M13" s="12"/>
      <c r="N13" s="15"/>
      <c r="O13" s="88"/>
      <c r="Q13" s="1"/>
    </row>
    <row r="14" spans="1:39" ht="13.5" customHeight="1" x14ac:dyDescent="0.2">
      <c r="A14" s="89"/>
      <c r="B14" s="15"/>
      <c r="C14" s="7"/>
      <c r="D14" s="15"/>
      <c r="F14" s="15"/>
      <c r="G14" s="12"/>
      <c r="H14" s="15"/>
      <c r="I14" s="12"/>
      <c r="J14" s="15"/>
      <c r="L14" s="61"/>
      <c r="N14" s="61"/>
      <c r="O14" s="88"/>
      <c r="Q14" s="1"/>
    </row>
    <row r="15" spans="1:39" ht="13.5" customHeight="1" x14ac:dyDescent="0.2">
      <c r="A15" s="89"/>
      <c r="B15" s="61"/>
      <c r="C15" s="12"/>
      <c r="D15" s="61"/>
      <c r="E15" s="12"/>
      <c r="F15" s="61"/>
      <c r="G15" s="12"/>
      <c r="H15" s="61"/>
      <c r="I15" s="12"/>
      <c r="J15" s="61"/>
      <c r="K15" s="12"/>
      <c r="L15" s="61"/>
      <c r="M15" s="12"/>
      <c r="N15" s="61"/>
      <c r="O15" s="88"/>
      <c r="Q15" s="1"/>
    </row>
    <row r="16" spans="1:39" ht="13.5" customHeight="1" x14ac:dyDescent="0.2">
      <c r="A16" s="123"/>
      <c r="B16" s="61"/>
      <c r="C16" s="63"/>
      <c r="D16" s="61"/>
      <c r="E16" s="63"/>
      <c r="F16" s="61"/>
      <c r="G16" s="63"/>
      <c r="H16" s="61"/>
      <c r="I16" s="125"/>
      <c r="J16" s="61"/>
      <c r="K16" s="63"/>
      <c r="L16" s="61"/>
      <c r="M16" s="63"/>
      <c r="N16" s="61"/>
      <c r="O16" s="88"/>
    </row>
    <row r="17" spans="1:15" ht="13.5" customHeight="1" x14ac:dyDescent="0.2">
      <c r="A17" s="123"/>
      <c r="B17" s="15"/>
      <c r="C17" s="12"/>
      <c r="D17" s="15"/>
      <c r="E17" s="12"/>
      <c r="F17" s="15"/>
      <c r="G17" s="33"/>
      <c r="H17" s="15"/>
      <c r="I17" s="33"/>
      <c r="J17" s="15"/>
      <c r="K17" s="12"/>
      <c r="L17" s="15"/>
      <c r="M17" s="12"/>
      <c r="N17" s="15"/>
      <c r="O17" s="87"/>
    </row>
    <row r="18" spans="1:15" ht="13.5" customHeight="1" x14ac:dyDescent="0.2">
      <c r="A18" s="123"/>
      <c r="B18" s="61"/>
      <c r="C18" s="63"/>
      <c r="D18" s="61"/>
      <c r="E18" s="63"/>
      <c r="F18" s="61"/>
      <c r="G18" s="63"/>
      <c r="H18" s="61"/>
      <c r="I18" s="125"/>
      <c r="J18" s="61"/>
      <c r="K18" s="63"/>
      <c r="L18" s="61"/>
      <c r="M18" s="63"/>
      <c r="N18" s="61"/>
      <c r="O18" s="88"/>
    </row>
    <row r="19" spans="1:15" ht="13.5" customHeight="1" x14ac:dyDescent="0.2">
      <c r="A19" s="123"/>
      <c r="B19" s="61"/>
      <c r="C19" s="63"/>
      <c r="D19" s="61"/>
      <c r="E19" s="63"/>
      <c r="F19" s="61"/>
      <c r="G19" s="63"/>
      <c r="H19" s="61"/>
      <c r="I19" s="125"/>
      <c r="J19" s="61"/>
      <c r="K19" s="63"/>
      <c r="L19" s="61"/>
      <c r="M19" s="63"/>
      <c r="N19" s="61"/>
      <c r="O19" s="88"/>
    </row>
    <row r="20" spans="1:15" ht="13.5" customHeight="1" x14ac:dyDescent="0.2">
      <c r="A20" s="89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>
        <v>39</v>
      </c>
      <c r="C23" s="7"/>
      <c r="D23" s="126">
        <v>39</v>
      </c>
      <c r="F23" s="126">
        <v>39</v>
      </c>
      <c r="H23" s="126">
        <v>39</v>
      </c>
      <c r="J23" s="126">
        <v>39</v>
      </c>
      <c r="L23" s="126">
        <v>39</v>
      </c>
      <c r="N23" s="126">
        <v>39</v>
      </c>
    </row>
    <row r="24" spans="1:1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23</v>
      </c>
      <c r="C26" s="7"/>
      <c r="D26" s="127">
        <v>27</v>
      </c>
      <c r="F26" s="127">
        <v>21</v>
      </c>
      <c r="H26" s="127">
        <v>23</v>
      </c>
      <c r="J26" s="127">
        <v>15</v>
      </c>
      <c r="L26" s="127">
        <v>25</v>
      </c>
      <c r="N26" s="127">
        <v>17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78"/>
      <c r="B28" s="7"/>
      <c r="C28" s="7"/>
      <c r="D28" s="7"/>
      <c r="F28" s="7"/>
      <c r="H28" s="7"/>
      <c r="J28" s="7"/>
      <c r="L28" s="7"/>
      <c r="N28" s="7"/>
    </row>
    <row r="29" spans="1:15" ht="13.5" customHeight="1" x14ac:dyDescent="0.2">
      <c r="A29" s="78" t="s">
        <v>24</v>
      </c>
      <c r="B29" s="68">
        <v>3</v>
      </c>
      <c r="C29" s="68"/>
      <c r="D29" s="68">
        <v>3</v>
      </c>
      <c r="E29" s="68"/>
      <c r="F29" s="68">
        <v>3</v>
      </c>
      <c r="G29" s="68"/>
      <c r="H29" s="68">
        <v>3</v>
      </c>
      <c r="I29" s="68"/>
      <c r="J29" s="68">
        <v>3</v>
      </c>
      <c r="K29" s="68"/>
      <c r="L29" s="68">
        <v>3</v>
      </c>
      <c r="M29" s="68"/>
      <c r="N29" s="68">
        <v>3</v>
      </c>
      <c r="O29" s="7"/>
    </row>
    <row r="30" spans="1:15" ht="13.5" customHeight="1" x14ac:dyDescent="0.2">
      <c r="A30" s="13" t="s">
        <v>25</v>
      </c>
      <c r="B30" s="15">
        <v>4</v>
      </c>
      <c r="C30" s="8"/>
      <c r="D30" s="61">
        <v>1</v>
      </c>
      <c r="E30" s="12"/>
      <c r="F30" s="61" t="s">
        <v>1404</v>
      </c>
      <c r="G30" s="12"/>
      <c r="H30" s="15">
        <v>3</v>
      </c>
      <c r="I30" s="12"/>
      <c r="J30" s="15">
        <v>2</v>
      </c>
      <c r="K30" s="12"/>
      <c r="L30" s="61" t="s">
        <v>1404</v>
      </c>
      <c r="M30" s="12"/>
      <c r="N30" s="61" t="s">
        <v>1404</v>
      </c>
    </row>
    <row r="31" spans="1:15" ht="13.5" customHeight="1" x14ac:dyDescent="0.2">
      <c r="A31" s="13" t="s">
        <v>26</v>
      </c>
      <c r="B31" s="15">
        <v>5</v>
      </c>
      <c r="C31" s="8"/>
      <c r="D31" s="61">
        <v>2</v>
      </c>
      <c r="E31" s="12"/>
      <c r="F31" s="61" t="s">
        <v>1404</v>
      </c>
      <c r="G31" s="12"/>
      <c r="H31" s="15">
        <v>4</v>
      </c>
      <c r="I31" s="12"/>
      <c r="J31" s="15">
        <v>3</v>
      </c>
      <c r="K31" s="12"/>
      <c r="L31" s="61" t="s">
        <v>1404</v>
      </c>
      <c r="M31" s="12"/>
      <c r="N31" s="61" t="s">
        <v>1404</v>
      </c>
    </row>
    <row r="32" spans="1:15" ht="13.5" customHeight="1" x14ac:dyDescent="0.2">
      <c r="A32" s="13" t="s">
        <v>27</v>
      </c>
      <c r="B32" s="15">
        <v>6</v>
      </c>
      <c r="C32" s="8"/>
      <c r="D32" s="61">
        <v>2</v>
      </c>
      <c r="E32" s="12"/>
      <c r="F32" s="61" t="s">
        <v>1404</v>
      </c>
      <c r="G32" s="12"/>
      <c r="H32" s="15">
        <v>5</v>
      </c>
      <c r="I32" s="12"/>
      <c r="J32" s="15">
        <v>4</v>
      </c>
      <c r="K32" s="12"/>
      <c r="L32" s="61">
        <v>1</v>
      </c>
      <c r="M32" s="12"/>
      <c r="N32" s="61" t="s">
        <v>1404</v>
      </c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4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4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124" t="s">
        <v>2019</v>
      </c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4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4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4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4" ht="13.5" customHeight="1" x14ac:dyDescent="0.2">
      <c r="A46" s="67" t="s">
        <v>25</v>
      </c>
      <c r="B46" s="63">
        <v>1</v>
      </c>
      <c r="C46" s="63"/>
      <c r="D46" s="63">
        <v>2</v>
      </c>
      <c r="E46" s="63"/>
      <c r="F46" s="63" t="s">
        <v>1404</v>
      </c>
      <c r="G46" s="63"/>
      <c r="H46" s="63">
        <v>2</v>
      </c>
      <c r="I46" s="63"/>
      <c r="J46" s="63">
        <v>2</v>
      </c>
      <c r="K46" s="63"/>
      <c r="L46" s="63" t="s">
        <v>1404</v>
      </c>
      <c r="M46" s="63"/>
      <c r="N46" s="63" t="s">
        <v>1404</v>
      </c>
    </row>
    <row r="47" spans="1:14" ht="13.5" customHeight="1" x14ac:dyDescent="0.2">
      <c r="A47" s="67" t="s">
        <v>26</v>
      </c>
      <c r="B47" s="63">
        <v>2.625</v>
      </c>
      <c r="C47" s="63"/>
      <c r="D47" s="63">
        <v>2</v>
      </c>
      <c r="E47" s="63"/>
      <c r="F47" s="63" t="s">
        <v>1404</v>
      </c>
      <c r="G47" s="63"/>
      <c r="H47" s="63">
        <v>3</v>
      </c>
      <c r="I47" s="63"/>
      <c r="J47" s="63">
        <v>3</v>
      </c>
      <c r="K47" s="63"/>
      <c r="L47" s="63" t="s">
        <v>1404</v>
      </c>
      <c r="M47" s="63"/>
      <c r="N47" s="63" t="s">
        <v>1404</v>
      </c>
    </row>
    <row r="48" spans="1:14" ht="13.5" customHeight="1" x14ac:dyDescent="0.2">
      <c r="A48" s="67" t="s">
        <v>27</v>
      </c>
      <c r="B48" s="63">
        <v>5</v>
      </c>
      <c r="C48" s="63"/>
      <c r="D48" s="63">
        <v>4</v>
      </c>
      <c r="E48" s="63"/>
      <c r="F48" s="63">
        <v>1</v>
      </c>
      <c r="G48" s="63"/>
      <c r="H48" s="63">
        <v>4</v>
      </c>
      <c r="I48" s="63"/>
      <c r="J48" s="63">
        <v>4</v>
      </c>
      <c r="K48" s="63"/>
      <c r="L48" s="63">
        <v>1</v>
      </c>
      <c r="M48" s="63"/>
      <c r="N48" s="63">
        <v>1</v>
      </c>
    </row>
    <row r="49" spans="1:1" ht="13.5" customHeight="1" x14ac:dyDescent="0.2"/>
    <row r="50" spans="1:1" ht="13.5" customHeight="1" x14ac:dyDescent="0.2"/>
    <row r="51" spans="1:1" x14ac:dyDescent="0.2">
      <c r="A51" s="64"/>
    </row>
    <row r="52" spans="1:1" x14ac:dyDescent="0.2">
      <c r="A52" s="64"/>
    </row>
    <row r="53" spans="1:1" x14ac:dyDescent="0.2">
      <c r="A53" s="64"/>
    </row>
    <row r="54" spans="1:1" x14ac:dyDescent="0.2">
      <c r="A54" s="64"/>
    </row>
    <row r="55" spans="1:1" x14ac:dyDescent="0.2">
      <c r="A55" s="64"/>
    </row>
    <row r="58" spans="1:1" x14ac:dyDescent="0.2">
      <c r="A58" s="64"/>
    </row>
    <row r="64" spans="1:1" x14ac:dyDescent="0.2">
      <c r="A64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__________________________
All analytical values as mg/dry KG.
NS=No sample; NA=No Analysis
N/R=Not Required; ND=No Data Available&amp;C2 - Cadmium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64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14"/>
  </cols>
  <sheetData>
    <row r="1" spans="1:15" ht="13.5" customHeight="1" x14ac:dyDescent="0.2">
      <c r="A1" s="144" t="s">
        <v>1686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84"/>
    </row>
    <row r="2" spans="1:15" s="1" customFormat="1" ht="13.5" customHeight="1" x14ac:dyDescent="0.2">
      <c r="A2" s="143" t="s">
        <v>2026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s="1" customFormat="1" ht="13.5" customHeight="1" x14ac:dyDescent="0.2">
      <c r="A8" s="89">
        <v>45663</v>
      </c>
      <c r="B8" s="61">
        <v>57</v>
      </c>
      <c r="C8" s="63"/>
      <c r="D8" s="61">
        <v>43</v>
      </c>
      <c r="E8" s="63"/>
      <c r="F8" s="61">
        <v>15</v>
      </c>
      <c r="G8" s="74"/>
      <c r="H8" s="61">
        <v>41</v>
      </c>
      <c r="I8" s="63"/>
      <c r="J8" s="61">
        <v>26</v>
      </c>
      <c r="K8" s="63"/>
      <c r="L8" s="61">
        <v>56</v>
      </c>
      <c r="M8" s="74"/>
      <c r="N8" s="61">
        <v>9</v>
      </c>
      <c r="O8" s="86"/>
    </row>
    <row r="9" spans="1:15" s="1" customFormat="1" ht="13.5" customHeight="1" x14ac:dyDescent="0.2">
      <c r="A9" s="89">
        <v>45691</v>
      </c>
      <c r="B9" s="15">
        <v>75</v>
      </c>
      <c r="C9" s="7"/>
      <c r="D9" s="15">
        <v>51</v>
      </c>
      <c r="E9" s="7"/>
      <c r="F9" s="15">
        <v>65</v>
      </c>
      <c r="G9" s="7"/>
      <c r="H9" s="15">
        <v>50</v>
      </c>
      <c r="I9" s="7"/>
      <c r="J9" s="15">
        <v>50</v>
      </c>
      <c r="K9" s="7"/>
      <c r="L9" s="15">
        <v>32</v>
      </c>
      <c r="M9" s="7"/>
      <c r="N9" s="15">
        <v>21</v>
      </c>
      <c r="O9" s="88"/>
    </row>
    <row r="10" spans="1:15" s="1" customFormat="1" ht="13.5" customHeight="1" x14ac:dyDescent="0.2">
      <c r="A10" s="89">
        <v>45719</v>
      </c>
      <c r="B10" s="15">
        <v>70</v>
      </c>
      <c r="C10" s="12"/>
      <c r="D10" s="15">
        <v>52</v>
      </c>
      <c r="E10" s="12"/>
      <c r="F10" s="15">
        <v>27</v>
      </c>
      <c r="G10" s="12"/>
      <c r="H10" s="15">
        <v>50</v>
      </c>
      <c r="I10" s="12"/>
      <c r="J10" s="15">
        <v>34</v>
      </c>
      <c r="K10" s="12"/>
      <c r="L10" s="15">
        <v>22</v>
      </c>
      <c r="M10" s="12"/>
      <c r="N10" s="15">
        <v>9</v>
      </c>
      <c r="O10" s="87"/>
    </row>
    <row r="11" spans="1:15" s="1" customFormat="1" ht="13.5" customHeight="1" x14ac:dyDescent="0.2">
      <c r="A11" s="89"/>
      <c r="B11" s="61"/>
      <c r="C11" s="63"/>
      <c r="D11" s="61"/>
      <c r="E11" s="63"/>
      <c r="F11" s="61"/>
      <c r="G11" s="63"/>
      <c r="H11" s="61"/>
      <c r="I11" s="125"/>
      <c r="J11" s="61"/>
      <c r="K11" s="63"/>
      <c r="L11" s="61"/>
      <c r="M11" s="63"/>
      <c r="N11" s="61"/>
      <c r="O11" s="87"/>
    </row>
    <row r="12" spans="1:15" ht="13.5" customHeight="1" x14ac:dyDescent="0.2">
      <c r="A12" s="89"/>
      <c r="B12" s="15"/>
      <c r="C12" s="12"/>
      <c r="D12" s="15"/>
      <c r="E12" s="12"/>
      <c r="F12" s="15"/>
      <c r="G12" s="33"/>
      <c r="H12" s="15"/>
      <c r="I12" s="33"/>
      <c r="J12" s="15"/>
      <c r="K12" s="12"/>
      <c r="L12" s="15"/>
      <c r="M12" s="12"/>
      <c r="N12" s="15"/>
      <c r="O12" s="86"/>
    </row>
    <row r="13" spans="1:15" ht="13.5" customHeight="1" x14ac:dyDescent="0.2">
      <c r="A13" s="89"/>
      <c r="B13" s="15"/>
      <c r="C13" s="12"/>
      <c r="D13" s="15"/>
      <c r="E13" s="12"/>
      <c r="F13" s="15"/>
      <c r="G13" s="12"/>
      <c r="H13" s="15"/>
      <c r="I13" s="12"/>
      <c r="J13" s="15"/>
      <c r="K13" s="12"/>
      <c r="L13" s="15"/>
      <c r="M13" s="12"/>
      <c r="N13" s="15"/>
      <c r="O13" s="88"/>
    </row>
    <row r="14" spans="1:15" ht="13.5" customHeight="1" x14ac:dyDescent="0.2">
      <c r="A14" s="89"/>
      <c r="B14" s="15"/>
      <c r="C14" s="7"/>
      <c r="D14" s="15"/>
      <c r="F14" s="15"/>
      <c r="G14" s="12"/>
      <c r="H14" s="15"/>
      <c r="I14" s="12"/>
      <c r="J14" s="15"/>
      <c r="L14" s="15"/>
      <c r="N14" s="15"/>
      <c r="O14" s="88"/>
    </row>
    <row r="15" spans="1:15" ht="13.5" customHeight="1" x14ac:dyDescent="0.2">
      <c r="A15" s="89"/>
      <c r="B15" s="61"/>
      <c r="C15" s="12"/>
      <c r="D15" s="61"/>
      <c r="E15" s="12"/>
      <c r="F15" s="61"/>
      <c r="G15" s="12"/>
      <c r="H15" s="61"/>
      <c r="I15" s="12"/>
      <c r="J15" s="61"/>
      <c r="K15" s="12"/>
      <c r="L15" s="61"/>
      <c r="M15" s="12"/>
      <c r="N15" s="61"/>
      <c r="O15" s="88"/>
    </row>
    <row r="16" spans="1:15" ht="13.5" customHeight="1" x14ac:dyDescent="0.2">
      <c r="A16" s="123"/>
      <c r="B16" s="61"/>
      <c r="C16" s="63"/>
      <c r="D16" s="61"/>
      <c r="E16" s="63"/>
      <c r="F16" s="61"/>
      <c r="G16" s="63"/>
      <c r="H16" s="61"/>
      <c r="I16" s="125"/>
      <c r="J16" s="61"/>
      <c r="K16" s="63"/>
      <c r="L16" s="61"/>
      <c r="M16" s="63"/>
      <c r="N16" s="61"/>
      <c r="O16" s="88"/>
    </row>
    <row r="17" spans="1:15" ht="13.5" customHeight="1" x14ac:dyDescent="0.2">
      <c r="A17" s="123"/>
      <c r="B17" s="15"/>
      <c r="C17" s="12"/>
      <c r="D17" s="15"/>
      <c r="E17" s="12"/>
      <c r="F17" s="15"/>
      <c r="G17" s="33"/>
      <c r="H17" s="15"/>
      <c r="I17" s="33"/>
      <c r="J17" s="15"/>
      <c r="K17" s="12"/>
      <c r="L17" s="15"/>
      <c r="M17" s="12"/>
      <c r="N17" s="15"/>
      <c r="O17" s="87"/>
    </row>
    <row r="18" spans="1:15" ht="13.5" customHeight="1" x14ac:dyDescent="0.2">
      <c r="A18" s="123"/>
      <c r="B18" s="61"/>
      <c r="C18" s="63"/>
      <c r="D18" s="61"/>
      <c r="E18" s="63"/>
      <c r="F18" s="61"/>
      <c r="G18" s="63"/>
      <c r="H18" s="61"/>
      <c r="I18" s="125"/>
      <c r="J18" s="61"/>
      <c r="K18" s="63"/>
      <c r="L18" s="61"/>
      <c r="M18" s="63"/>
      <c r="N18" s="61"/>
      <c r="O18" s="88"/>
    </row>
    <row r="19" spans="1:15" ht="13.5" customHeight="1" x14ac:dyDescent="0.2">
      <c r="A19" s="123"/>
      <c r="B19" s="61"/>
      <c r="C19" s="63"/>
      <c r="D19" s="61"/>
      <c r="E19" s="63"/>
      <c r="F19" s="61"/>
      <c r="G19" s="63"/>
      <c r="H19" s="61"/>
      <c r="I19" s="125"/>
      <c r="J19" s="61"/>
      <c r="K19" s="63"/>
      <c r="L19" s="61"/>
      <c r="M19" s="63"/>
      <c r="N19" s="61"/>
      <c r="O19" s="88"/>
    </row>
    <row r="20" spans="1:15" ht="13.5" customHeight="1" x14ac:dyDescent="0.2">
      <c r="A20" s="89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 t="s">
        <v>30</v>
      </c>
      <c r="C23" s="7"/>
      <c r="D23" s="126" t="s">
        <v>30</v>
      </c>
      <c r="F23" s="126" t="s">
        <v>30</v>
      </c>
      <c r="H23" s="126" t="s">
        <v>30</v>
      </c>
      <c r="J23" s="126" t="s">
        <v>30</v>
      </c>
      <c r="L23" s="126" t="s">
        <v>30</v>
      </c>
      <c r="N23" s="126" t="s">
        <v>30</v>
      </c>
    </row>
    <row r="24" spans="1:15" ht="13.5" customHeight="1" x14ac:dyDescent="0.2">
      <c r="A24" s="13" t="s">
        <v>1681</v>
      </c>
      <c r="B24" s="7"/>
      <c r="C24" s="7"/>
      <c r="D24" s="7"/>
      <c r="F24" s="7"/>
      <c r="H24" s="7"/>
      <c r="J24" s="7"/>
      <c r="L24" s="7"/>
      <c r="N24" s="7"/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725</v>
      </c>
      <c r="C26" s="7"/>
      <c r="D26" s="127">
        <v>818</v>
      </c>
      <c r="F26" s="127">
        <v>629</v>
      </c>
      <c r="H26" s="127">
        <v>725</v>
      </c>
      <c r="J26" s="127">
        <v>486</v>
      </c>
      <c r="L26" s="127">
        <v>766</v>
      </c>
      <c r="N26" s="127">
        <v>529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ht="13.5" customHeight="1" x14ac:dyDescent="0.2">
      <c r="A29" s="78" t="s">
        <v>24</v>
      </c>
      <c r="B29" s="68">
        <v>3</v>
      </c>
      <c r="C29" s="68"/>
      <c r="D29" s="68">
        <v>3</v>
      </c>
      <c r="E29" s="68"/>
      <c r="F29" s="68">
        <v>3</v>
      </c>
      <c r="G29" s="68"/>
      <c r="H29" s="68">
        <v>3</v>
      </c>
      <c r="I29" s="68"/>
      <c r="J29" s="68">
        <v>3</v>
      </c>
      <c r="K29" s="68"/>
      <c r="L29" s="68">
        <v>3</v>
      </c>
      <c r="M29" s="68"/>
      <c r="N29" s="68">
        <v>3</v>
      </c>
      <c r="O29" s="7"/>
    </row>
    <row r="30" spans="1:15" ht="13.5" customHeight="1" x14ac:dyDescent="0.2">
      <c r="A30" s="13" t="s">
        <v>25</v>
      </c>
      <c r="B30" s="61">
        <v>57</v>
      </c>
      <c r="C30" s="63"/>
      <c r="D30" s="61">
        <v>43</v>
      </c>
      <c r="E30" s="63"/>
      <c r="F30" s="61">
        <v>15</v>
      </c>
      <c r="G30" s="74"/>
      <c r="H30" s="61">
        <v>41</v>
      </c>
      <c r="I30" s="63"/>
      <c r="J30" s="61">
        <v>26</v>
      </c>
      <c r="K30" s="63"/>
      <c r="L30" s="61">
        <v>22</v>
      </c>
      <c r="M30" s="74"/>
      <c r="N30" s="61">
        <v>9</v>
      </c>
    </row>
    <row r="31" spans="1:15" ht="13.5" customHeight="1" x14ac:dyDescent="0.2">
      <c r="A31" s="13" t="s">
        <v>26</v>
      </c>
      <c r="B31" s="61">
        <v>67</v>
      </c>
      <c r="C31" s="63"/>
      <c r="D31" s="61">
        <v>49</v>
      </c>
      <c r="E31" s="63"/>
      <c r="F31" s="61">
        <v>36</v>
      </c>
      <c r="G31" s="74"/>
      <c r="H31" s="61">
        <v>47</v>
      </c>
      <c r="I31" s="63"/>
      <c r="J31" s="61">
        <v>37</v>
      </c>
      <c r="K31" s="63"/>
      <c r="L31" s="61">
        <v>37</v>
      </c>
      <c r="M31" s="74"/>
      <c r="N31" s="61">
        <v>13</v>
      </c>
    </row>
    <row r="32" spans="1:15" customFormat="1" ht="13.5" customHeight="1" x14ac:dyDescent="0.2">
      <c r="A32" s="13" t="s">
        <v>27</v>
      </c>
      <c r="B32" s="61">
        <v>75</v>
      </c>
      <c r="C32" s="63"/>
      <c r="D32" s="61">
        <v>52</v>
      </c>
      <c r="E32" s="63"/>
      <c r="F32" s="61">
        <v>65</v>
      </c>
      <c r="G32" s="74"/>
      <c r="H32" s="61">
        <v>50</v>
      </c>
      <c r="I32" s="63"/>
      <c r="J32" s="61">
        <v>50</v>
      </c>
      <c r="K32" s="63"/>
      <c r="L32" s="61">
        <v>56</v>
      </c>
      <c r="M32" s="74"/>
      <c r="N32" s="61">
        <v>21</v>
      </c>
      <c r="O32" s="1"/>
    </row>
    <row r="33" spans="1:15" customFormat="1" ht="13.5" customHeight="1" x14ac:dyDescent="0.2">
      <c r="A33" s="1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2"/>
      <c r="O33" s="1"/>
    </row>
    <row r="34" spans="1:15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5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5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5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5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5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5" ht="13.5" customHeight="1" x14ac:dyDescent="0.2">
      <c r="A40" s="124" t="s">
        <v>2019</v>
      </c>
      <c r="B40" s="7"/>
      <c r="C40" s="7"/>
      <c r="D40" s="7"/>
      <c r="F40" s="7"/>
      <c r="H40" s="7"/>
      <c r="J40" s="7"/>
      <c r="L40" s="7"/>
      <c r="N40" s="7"/>
    </row>
    <row r="41" spans="1:15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5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5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5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5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5" ht="13.5" customHeight="1" x14ac:dyDescent="0.2">
      <c r="A46" s="67" t="s">
        <v>25</v>
      </c>
      <c r="B46" s="63">
        <v>34</v>
      </c>
      <c r="C46" s="63"/>
      <c r="D46" s="63">
        <v>53</v>
      </c>
      <c r="E46" s="63"/>
      <c r="F46" s="63">
        <v>18</v>
      </c>
      <c r="G46" s="63"/>
      <c r="H46" s="63">
        <v>52</v>
      </c>
      <c r="I46" s="63"/>
      <c r="J46" s="63">
        <v>28</v>
      </c>
      <c r="K46" s="63"/>
      <c r="L46" s="63">
        <v>23</v>
      </c>
      <c r="M46" s="63"/>
      <c r="N46" s="63">
        <v>10</v>
      </c>
    </row>
    <row r="47" spans="1:15" ht="13.5" customHeight="1" x14ac:dyDescent="0.2">
      <c r="A47" s="67" t="s">
        <v>26</v>
      </c>
      <c r="B47" s="63">
        <v>61.75</v>
      </c>
      <c r="C47" s="63"/>
      <c r="D47" s="63">
        <v>62</v>
      </c>
      <c r="E47" s="63"/>
      <c r="F47" s="63">
        <v>39.833333333333336</v>
      </c>
      <c r="G47" s="63"/>
      <c r="H47" s="63">
        <v>60.083333333333336</v>
      </c>
      <c r="I47" s="63"/>
      <c r="J47" s="63">
        <v>41.583333333333336</v>
      </c>
      <c r="K47" s="63"/>
      <c r="L47" s="63">
        <v>29.75</v>
      </c>
      <c r="M47" s="63"/>
      <c r="N47" s="63">
        <v>13.083333333333334</v>
      </c>
    </row>
    <row r="48" spans="1:15" ht="13.5" customHeight="1" x14ac:dyDescent="0.2">
      <c r="A48" s="67" t="s">
        <v>27</v>
      </c>
      <c r="B48" s="63">
        <v>84</v>
      </c>
      <c r="C48" s="63"/>
      <c r="D48" s="63">
        <v>92</v>
      </c>
      <c r="E48" s="63"/>
      <c r="F48" s="63">
        <v>85</v>
      </c>
      <c r="G48" s="63"/>
      <c r="H48" s="63">
        <v>75</v>
      </c>
      <c r="I48" s="63"/>
      <c r="J48" s="63">
        <v>59</v>
      </c>
      <c r="K48" s="63"/>
      <c r="L48" s="63">
        <v>40</v>
      </c>
      <c r="M48" s="63"/>
      <c r="N48" s="63">
        <v>23</v>
      </c>
    </row>
    <row r="49" spans="1:14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>
      <c r="B50" s="7"/>
      <c r="C50" s="7"/>
      <c r="D50" s="7"/>
      <c r="F50" s="7"/>
      <c r="H50" s="7"/>
      <c r="J50" s="7"/>
      <c r="L50" s="7"/>
      <c r="N50" s="7"/>
    </row>
    <row r="51" spans="1:14" x14ac:dyDescent="0.2">
      <c r="A51" s="64"/>
      <c r="B51" s="7"/>
      <c r="C51" s="7"/>
      <c r="D51" s="7"/>
      <c r="F51" s="7"/>
      <c r="H51" s="7"/>
      <c r="J51" s="7"/>
      <c r="L51" s="7"/>
      <c r="N51" s="7"/>
    </row>
    <row r="52" spans="1:14" x14ac:dyDescent="0.2">
      <c r="A52" s="64"/>
      <c r="B52" s="7"/>
      <c r="C52" s="7"/>
      <c r="D52" s="7"/>
      <c r="F52" s="7"/>
      <c r="H52" s="7"/>
      <c r="J52" s="7"/>
      <c r="L52" s="7"/>
      <c r="N52" s="7"/>
    </row>
    <row r="53" spans="1:14" x14ac:dyDescent="0.2">
      <c r="A53" s="64"/>
    </row>
    <row r="54" spans="1:14" x14ac:dyDescent="0.2">
      <c r="A54" s="64"/>
    </row>
    <row r="55" spans="1:14" x14ac:dyDescent="0.2">
      <c r="A55" s="64"/>
    </row>
    <row r="58" spans="1:14" x14ac:dyDescent="0.2">
      <c r="A58" s="64"/>
    </row>
    <row r="64" spans="1:14" x14ac:dyDescent="0.2">
      <c r="A64" s="64"/>
    </row>
  </sheetData>
  <mergeCells count="2">
    <mergeCell ref="A1:N1"/>
    <mergeCell ref="A2:M2"/>
  </mergeCells>
  <phoneticPr fontId="0" type="noConversion"/>
  <conditionalFormatting sqref="M8">
    <cfRule type="expression" dxfId="3" priority="3" stopIfTrue="1">
      <formula>AND(ISNONTEXT(M8),(M8&gt;M$207))</formula>
    </cfRule>
    <cfRule type="expression" dxfId="2" priority="4" stopIfTrue="1">
      <formula>AND(ISNONTEXT(M8),(M8&gt;M$210),(M8&lt;=M$207))</formula>
    </cfRule>
  </conditionalFormatting>
  <conditionalFormatting sqref="M30:M32">
    <cfRule type="expression" dxfId="1" priority="1" stopIfTrue="1">
      <formula>AND(ISNONTEXT(M30),(M30&gt;M$207))</formula>
    </cfRule>
    <cfRule type="expression" dxfId="0" priority="2" stopIfTrue="1">
      <formula>AND(ISNONTEXT(M30),(M30&gt;M$210),(M30&lt;=M$207))</formula>
    </cfRule>
  </conditionalFormatting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Available&amp;C3 - Chromium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62"/>
  <sheetViews>
    <sheetView zoomScaleNormal="100" workbookViewId="0">
      <selection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</cols>
  <sheetData>
    <row r="1" spans="1:15" ht="13.5" customHeight="1" x14ac:dyDescent="0.2">
      <c r="A1" s="144" t="s">
        <v>1687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84"/>
    </row>
    <row r="2" spans="1:15" ht="13.5" customHeight="1" x14ac:dyDescent="0.2">
      <c r="A2" s="143" t="s">
        <v>2026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">
      <c r="A8" s="129">
        <v>45663</v>
      </c>
      <c r="B8" s="7">
        <v>287</v>
      </c>
      <c r="C8" s="7"/>
      <c r="D8" s="7">
        <v>330</v>
      </c>
      <c r="F8" s="7">
        <v>262</v>
      </c>
      <c r="H8" s="7">
        <v>594</v>
      </c>
      <c r="J8" s="7">
        <v>412</v>
      </c>
      <c r="L8" s="7">
        <v>514</v>
      </c>
      <c r="N8" s="7">
        <v>278</v>
      </c>
    </row>
    <row r="9" spans="1:15" ht="13.5" customHeight="1" x14ac:dyDescent="0.2">
      <c r="A9" s="129">
        <v>45691</v>
      </c>
      <c r="B9" s="7">
        <v>283</v>
      </c>
      <c r="C9" s="7"/>
      <c r="D9" s="7">
        <v>407</v>
      </c>
      <c r="F9" s="7">
        <v>299</v>
      </c>
      <c r="H9" s="7">
        <v>756</v>
      </c>
      <c r="J9" s="7">
        <v>387</v>
      </c>
      <c r="L9" s="7">
        <v>629</v>
      </c>
      <c r="N9" s="7">
        <v>360</v>
      </c>
      <c r="O9" s="86"/>
    </row>
    <row r="10" spans="1:15" ht="13.5" customHeight="1" x14ac:dyDescent="0.2">
      <c r="A10" s="129">
        <v>45719</v>
      </c>
      <c r="B10" s="7">
        <v>254</v>
      </c>
      <c r="C10" s="7"/>
      <c r="D10" s="7">
        <v>341</v>
      </c>
      <c r="F10" s="7">
        <v>225</v>
      </c>
      <c r="H10" s="7">
        <v>666</v>
      </c>
      <c r="J10" s="7">
        <v>361</v>
      </c>
      <c r="L10" s="7">
        <v>513</v>
      </c>
      <c r="N10" s="7">
        <v>269</v>
      </c>
      <c r="O10" s="88"/>
    </row>
    <row r="11" spans="1:15" ht="13.5" customHeight="1" x14ac:dyDescent="0.2">
      <c r="A11" s="129"/>
      <c r="B11" s="7"/>
      <c r="C11" s="7"/>
      <c r="D11" s="7"/>
      <c r="F11" s="7"/>
      <c r="H11" s="7"/>
      <c r="J11" s="7"/>
      <c r="L11" s="7"/>
      <c r="N11" s="7"/>
      <c r="O11" s="87"/>
    </row>
    <row r="12" spans="1:15" ht="13.5" customHeight="1" x14ac:dyDescent="0.2">
      <c r="A12" s="129"/>
      <c r="B12" s="7"/>
      <c r="C12" s="7"/>
      <c r="D12" s="7"/>
      <c r="F12" s="7"/>
      <c r="H12" s="7"/>
      <c r="J12" s="7"/>
      <c r="L12" s="7"/>
      <c r="N12" s="7"/>
      <c r="O12" s="87"/>
    </row>
    <row r="13" spans="1:15" ht="13.5" customHeight="1" x14ac:dyDescent="0.2">
      <c r="A13" s="129"/>
      <c r="B13" s="7"/>
      <c r="C13" s="7"/>
      <c r="D13" s="7"/>
      <c r="F13" s="7"/>
      <c r="H13" s="7"/>
      <c r="J13" s="7"/>
      <c r="L13" s="7"/>
      <c r="N13" s="7"/>
      <c r="O13" s="86"/>
    </row>
    <row r="14" spans="1:15" ht="13.5" customHeight="1" x14ac:dyDescent="0.2">
      <c r="A14" s="129"/>
      <c r="B14" s="7"/>
      <c r="C14" s="7"/>
      <c r="D14" s="7"/>
      <c r="F14" s="7"/>
      <c r="H14" s="7"/>
      <c r="J14" s="7"/>
      <c r="L14" s="7"/>
      <c r="N14" s="7"/>
      <c r="O14" s="88"/>
    </row>
    <row r="15" spans="1:15" ht="13.5" customHeight="1" x14ac:dyDescent="0.2">
      <c r="A15" s="129"/>
      <c r="B15" s="7"/>
      <c r="C15" s="7"/>
      <c r="D15" s="7"/>
      <c r="F15" s="7"/>
      <c r="H15" s="7"/>
      <c r="J15" s="7"/>
      <c r="L15" s="7"/>
      <c r="N15" s="7"/>
      <c r="O15" s="88"/>
    </row>
    <row r="16" spans="1:15" ht="13.5" customHeight="1" x14ac:dyDescent="0.2">
      <c r="A16" s="129"/>
      <c r="B16" s="7"/>
      <c r="C16" s="7"/>
      <c r="D16" s="7"/>
      <c r="F16" s="7"/>
      <c r="H16" s="7"/>
      <c r="J16" s="7"/>
      <c r="L16" s="7"/>
      <c r="N16" s="7"/>
      <c r="O16" s="88"/>
    </row>
    <row r="17" spans="1:15" ht="13.5" customHeight="1" x14ac:dyDescent="0.2">
      <c r="A17" s="129"/>
      <c r="B17" s="7"/>
      <c r="C17" s="7"/>
      <c r="D17" s="7"/>
      <c r="F17" s="7"/>
      <c r="H17" s="7"/>
      <c r="J17" s="7"/>
      <c r="L17" s="7"/>
      <c r="N17" s="7"/>
      <c r="O17" s="88"/>
    </row>
    <row r="18" spans="1:15" ht="13.5" customHeight="1" x14ac:dyDescent="0.2">
      <c r="A18" s="129"/>
      <c r="B18" s="7"/>
      <c r="C18" s="7"/>
      <c r="D18" s="7"/>
      <c r="F18" s="7"/>
      <c r="H18" s="7"/>
      <c r="J18" s="7"/>
      <c r="L18" s="7"/>
      <c r="N18" s="7"/>
      <c r="O18" s="87"/>
    </row>
    <row r="19" spans="1:15" ht="13.5" customHeight="1" x14ac:dyDescent="0.2">
      <c r="A19" s="129"/>
      <c r="B19" s="7"/>
      <c r="C19" s="7"/>
      <c r="D19" s="7"/>
      <c r="F19" s="7"/>
      <c r="H19" s="7"/>
      <c r="J19" s="7"/>
      <c r="L19" s="7"/>
      <c r="N19" s="7"/>
      <c r="O19" s="88"/>
    </row>
    <row r="20" spans="1:15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>
        <v>1500</v>
      </c>
      <c r="C23" s="7"/>
      <c r="D23" s="126">
        <v>1500</v>
      </c>
      <c r="F23" s="126">
        <v>1500</v>
      </c>
      <c r="H23" s="126">
        <v>1500</v>
      </c>
      <c r="J23" s="126">
        <v>1500</v>
      </c>
      <c r="L23" s="126">
        <v>1500</v>
      </c>
      <c r="N23" s="126">
        <v>1500</v>
      </c>
    </row>
    <row r="24" spans="1:1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906</v>
      </c>
      <c r="C26" s="7"/>
      <c r="D26" s="127">
        <v>1023</v>
      </c>
      <c r="F26" s="127">
        <v>787</v>
      </c>
      <c r="H26" s="127">
        <v>906</v>
      </c>
      <c r="J26" s="127">
        <v>608</v>
      </c>
      <c r="L26" s="127">
        <v>1180</v>
      </c>
      <c r="N26" s="127">
        <v>661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ht="13.5" customHeight="1" x14ac:dyDescent="0.2">
      <c r="A29" s="78" t="s">
        <v>24</v>
      </c>
      <c r="B29" s="68">
        <v>3</v>
      </c>
      <c r="C29" s="68"/>
      <c r="D29" s="68">
        <v>3</v>
      </c>
      <c r="E29" s="68"/>
      <c r="F29" s="68">
        <v>3</v>
      </c>
      <c r="G29" s="68"/>
      <c r="H29" s="68">
        <v>3</v>
      </c>
      <c r="I29" s="68"/>
      <c r="J29" s="68">
        <v>3</v>
      </c>
      <c r="K29" s="68"/>
      <c r="L29" s="68">
        <v>3</v>
      </c>
      <c r="M29" s="68"/>
      <c r="N29" s="68">
        <v>3</v>
      </c>
      <c r="O29" s="7"/>
    </row>
    <row r="30" spans="1:15" ht="13.5" customHeight="1" x14ac:dyDescent="0.2">
      <c r="A30" s="13" t="s">
        <v>25</v>
      </c>
      <c r="B30" s="7">
        <v>254</v>
      </c>
      <c r="C30" s="7"/>
      <c r="D30" s="7">
        <v>330</v>
      </c>
      <c r="F30" s="7">
        <v>225</v>
      </c>
      <c r="H30" s="7">
        <v>594</v>
      </c>
      <c r="J30" s="7">
        <v>361</v>
      </c>
      <c r="L30" s="7">
        <v>513</v>
      </c>
      <c r="N30" s="7">
        <v>269</v>
      </c>
    </row>
    <row r="31" spans="1:15" ht="13.5" customHeight="1" x14ac:dyDescent="0.2">
      <c r="A31" s="13" t="s">
        <v>26</v>
      </c>
      <c r="B31" s="7">
        <v>275</v>
      </c>
      <c r="C31" s="7"/>
      <c r="D31" s="7">
        <v>359</v>
      </c>
      <c r="F31" s="7">
        <v>262</v>
      </c>
      <c r="H31" s="7">
        <v>672</v>
      </c>
      <c r="J31" s="7">
        <v>387</v>
      </c>
      <c r="L31" s="7">
        <v>552</v>
      </c>
      <c r="N31" s="7">
        <v>302</v>
      </c>
    </row>
    <row r="32" spans="1:15" ht="13.5" customHeight="1" x14ac:dyDescent="0.2">
      <c r="A32" s="13" t="s">
        <v>27</v>
      </c>
      <c r="B32" s="7">
        <v>287</v>
      </c>
      <c r="C32" s="7"/>
      <c r="D32" s="7">
        <v>407</v>
      </c>
      <c r="F32" s="7">
        <v>299</v>
      </c>
      <c r="H32" s="7">
        <v>756</v>
      </c>
      <c r="J32" s="7">
        <v>412</v>
      </c>
      <c r="L32" s="7">
        <v>629</v>
      </c>
      <c r="N32" s="7">
        <v>360</v>
      </c>
    </row>
    <row r="33" spans="1:15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5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5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5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5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5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5" ht="13.5" customHeight="1" x14ac:dyDescent="0.2">
      <c r="A39" s="65"/>
      <c r="B39" s="7"/>
      <c r="C39" s="7"/>
      <c r="D39" s="7"/>
      <c r="F39" s="7"/>
      <c r="H39" s="7"/>
      <c r="J39" s="7"/>
      <c r="L39" s="7"/>
      <c r="N39" s="7"/>
    </row>
    <row r="40" spans="1:15" ht="13.5" customHeight="1" x14ac:dyDescent="0.2">
      <c r="A40" s="124" t="s">
        <v>2019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</row>
    <row r="41" spans="1:15" ht="13.5" customHeight="1" x14ac:dyDescent="0.2">
      <c r="A41" s="65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</row>
    <row r="42" spans="1:15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5" ht="13.5" customHeight="1" x14ac:dyDescent="0.2">
      <c r="A43" s="73" t="s">
        <v>1683</v>
      </c>
      <c r="B43" s="68">
        <v>0</v>
      </c>
      <c r="C43" s="68"/>
      <c r="D43" s="68">
        <v>0</v>
      </c>
      <c r="E43" s="54"/>
      <c r="F43" s="68">
        <v>0</v>
      </c>
      <c r="G43" s="54"/>
      <c r="H43" s="68">
        <v>0</v>
      </c>
      <c r="I43" s="54"/>
      <c r="J43" s="68">
        <v>0</v>
      </c>
      <c r="K43" s="54"/>
      <c r="L43" s="68">
        <v>0</v>
      </c>
      <c r="M43" s="54"/>
      <c r="N43" s="68">
        <v>0</v>
      </c>
    </row>
    <row r="44" spans="1:15" ht="13.5" customHeight="1" x14ac:dyDescent="0.2">
      <c r="A44" s="67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</row>
    <row r="45" spans="1:15" ht="13.5" customHeight="1" x14ac:dyDescent="0.2">
      <c r="A45" s="67" t="s">
        <v>24</v>
      </c>
      <c r="B45" s="63">
        <v>12</v>
      </c>
      <c r="C45" s="63"/>
      <c r="D45" s="63">
        <v>12</v>
      </c>
      <c r="E45" s="63"/>
      <c r="F45" s="63">
        <v>12</v>
      </c>
      <c r="G45" s="63"/>
      <c r="H45" s="63">
        <v>12</v>
      </c>
      <c r="I45" s="63"/>
      <c r="J45" s="63">
        <v>12</v>
      </c>
      <c r="K45" s="63"/>
      <c r="L45" s="63">
        <v>12</v>
      </c>
      <c r="M45" s="63"/>
      <c r="N45" s="63">
        <v>12</v>
      </c>
    </row>
    <row r="46" spans="1:15" ht="13.5" customHeight="1" x14ac:dyDescent="0.2">
      <c r="A46" s="67" t="s">
        <v>25</v>
      </c>
      <c r="B46" s="63">
        <v>258</v>
      </c>
      <c r="C46" s="63"/>
      <c r="D46" s="63">
        <v>343</v>
      </c>
      <c r="E46" s="63"/>
      <c r="F46" s="63">
        <v>242</v>
      </c>
      <c r="G46" s="63"/>
      <c r="H46" s="63">
        <v>616</v>
      </c>
      <c r="I46" s="63"/>
      <c r="J46" s="63">
        <v>319</v>
      </c>
      <c r="K46" s="63"/>
      <c r="L46" s="63">
        <v>537</v>
      </c>
      <c r="M46" s="63"/>
      <c r="N46" s="63">
        <v>331</v>
      </c>
    </row>
    <row r="47" spans="1:15" ht="13.5" customHeight="1" x14ac:dyDescent="0.2">
      <c r="A47" s="1" t="s">
        <v>26</v>
      </c>
      <c r="B47" s="12">
        <v>275.33333333333331</v>
      </c>
      <c r="C47" s="12"/>
      <c r="D47" s="12">
        <v>366.5</v>
      </c>
      <c r="E47" s="12"/>
      <c r="F47" s="12">
        <v>276.08333333333331</v>
      </c>
      <c r="G47" s="12"/>
      <c r="H47" s="12">
        <v>683.5</v>
      </c>
      <c r="I47" s="12"/>
      <c r="J47" s="12">
        <v>400.91666666666669</v>
      </c>
      <c r="K47" s="12"/>
      <c r="L47" s="12">
        <v>586.5</v>
      </c>
      <c r="M47" s="12"/>
      <c r="N47" s="12">
        <v>378.25</v>
      </c>
      <c r="O47" s="140"/>
    </row>
    <row r="48" spans="1:15" ht="13.5" customHeight="1" x14ac:dyDescent="0.2">
      <c r="A48" s="1" t="s">
        <v>27</v>
      </c>
      <c r="B48" s="7">
        <v>310</v>
      </c>
      <c r="C48" s="7"/>
      <c r="D48" s="7">
        <v>417</v>
      </c>
      <c r="F48" s="7">
        <v>309</v>
      </c>
      <c r="H48" s="7">
        <v>765</v>
      </c>
      <c r="J48" s="7">
        <v>458</v>
      </c>
      <c r="L48" s="7">
        <v>656</v>
      </c>
      <c r="N48" s="7">
        <v>413</v>
      </c>
    </row>
    <row r="49" spans="1:12" x14ac:dyDescent="0.2">
      <c r="A49" s="64"/>
    </row>
    <row r="50" spans="1:12" x14ac:dyDescent="0.2">
      <c r="A50" s="64"/>
    </row>
    <row r="51" spans="1:12" x14ac:dyDescent="0.2">
      <c r="A51" s="64"/>
      <c r="L51" s="1" t="s">
        <v>6</v>
      </c>
    </row>
    <row r="52" spans="1:12" x14ac:dyDescent="0.2">
      <c r="A52" s="64"/>
    </row>
    <row r="53" spans="1:12" x14ac:dyDescent="0.2">
      <c r="A53" s="64"/>
    </row>
    <row r="56" spans="1:12" x14ac:dyDescent="0.2">
      <c r="A56" s="64"/>
    </row>
    <row r="62" spans="1:12" x14ac:dyDescent="0.2">
      <c r="A62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Available&amp;C4 - Copper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64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31"/>
  </cols>
  <sheetData>
    <row r="1" spans="1:15" ht="13.5" customHeight="1" x14ac:dyDescent="0.2">
      <c r="A1" s="144" t="s">
        <v>1688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84"/>
    </row>
    <row r="2" spans="1:15" s="1" customFormat="1" ht="13.5" customHeight="1" x14ac:dyDescent="0.2">
      <c r="A2" s="143" t="s">
        <v>2026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s="1" customFormat="1" ht="13.5" customHeight="1" x14ac:dyDescent="0.2">
      <c r="A8" s="89">
        <v>45663</v>
      </c>
      <c r="B8" s="15">
        <v>21</v>
      </c>
      <c r="C8" s="8"/>
      <c r="D8" s="15">
        <v>41</v>
      </c>
      <c r="E8" s="12"/>
      <c r="F8" s="15">
        <v>18</v>
      </c>
      <c r="G8" s="12"/>
      <c r="H8" s="15">
        <v>17</v>
      </c>
      <c r="I8" s="12"/>
      <c r="J8" s="15">
        <v>12</v>
      </c>
      <c r="K8" s="12"/>
      <c r="L8" s="61" t="s">
        <v>2022</v>
      </c>
      <c r="M8" s="12"/>
      <c r="N8" s="15">
        <v>7</v>
      </c>
      <c r="O8" s="86"/>
    </row>
    <row r="9" spans="1:15" s="1" customFormat="1" ht="13.5" customHeight="1" x14ac:dyDescent="0.2">
      <c r="A9" s="89">
        <v>45691</v>
      </c>
      <c r="B9" s="15">
        <v>25</v>
      </c>
      <c r="C9" s="7"/>
      <c r="D9" s="15">
        <v>42</v>
      </c>
      <c r="E9" s="7"/>
      <c r="F9" s="15">
        <v>25</v>
      </c>
      <c r="G9" s="7"/>
      <c r="H9" s="15">
        <v>20</v>
      </c>
      <c r="I9" s="7"/>
      <c r="J9" s="15">
        <v>13</v>
      </c>
      <c r="K9" s="7"/>
      <c r="L9" s="15">
        <v>22</v>
      </c>
      <c r="M9" s="7"/>
      <c r="N9" s="15">
        <v>10</v>
      </c>
      <c r="O9" s="88"/>
    </row>
    <row r="10" spans="1:15" s="1" customFormat="1" ht="13.5" customHeight="1" x14ac:dyDescent="0.2">
      <c r="A10" s="89">
        <v>45719</v>
      </c>
      <c r="B10" s="15">
        <v>21</v>
      </c>
      <c r="C10" s="7"/>
      <c r="D10" s="15">
        <v>35</v>
      </c>
      <c r="E10" s="7"/>
      <c r="F10" s="15">
        <v>13</v>
      </c>
      <c r="G10" s="7"/>
      <c r="H10" s="15">
        <v>19</v>
      </c>
      <c r="I10" s="7"/>
      <c r="J10" s="15">
        <v>13</v>
      </c>
      <c r="K10" s="7"/>
      <c r="L10" s="15">
        <v>13</v>
      </c>
      <c r="M10" s="7"/>
      <c r="N10" s="15">
        <v>9</v>
      </c>
      <c r="O10" s="88"/>
    </row>
    <row r="11" spans="1:15" s="1" customFormat="1" ht="13.5" customHeight="1" x14ac:dyDescent="0.2">
      <c r="A11" s="89"/>
      <c r="B11" s="15"/>
      <c r="C11" s="7"/>
      <c r="D11" s="15"/>
      <c r="E11" s="7"/>
      <c r="F11" s="15"/>
      <c r="G11" s="7"/>
      <c r="H11" s="15"/>
      <c r="I11" s="7"/>
      <c r="J11" s="15"/>
      <c r="K11" s="7"/>
      <c r="L11" s="15"/>
      <c r="M11" s="7"/>
      <c r="N11" s="15"/>
      <c r="O11" s="88"/>
    </row>
    <row r="12" spans="1:15" s="1" customFormat="1" ht="13.5" customHeight="1" x14ac:dyDescent="0.2">
      <c r="A12" s="89"/>
      <c r="B12" s="15"/>
      <c r="C12" s="7"/>
      <c r="D12" s="15"/>
      <c r="E12" s="7"/>
      <c r="F12" s="15"/>
      <c r="G12" s="7"/>
      <c r="H12" s="15"/>
      <c r="I12" s="7"/>
      <c r="J12" s="15"/>
      <c r="K12" s="7"/>
      <c r="L12" s="15"/>
      <c r="M12" s="7"/>
      <c r="N12" s="15"/>
      <c r="O12" s="88"/>
    </row>
    <row r="13" spans="1:15" s="1" customFormat="1" ht="13.5" customHeight="1" x14ac:dyDescent="0.2">
      <c r="A13" s="89"/>
      <c r="B13" s="15"/>
      <c r="C13" s="7"/>
      <c r="D13" s="15"/>
      <c r="E13" s="7"/>
      <c r="F13" s="15"/>
      <c r="G13" s="7"/>
      <c r="H13" s="15"/>
      <c r="I13" s="7"/>
      <c r="J13" s="15"/>
      <c r="K13" s="7"/>
      <c r="L13" s="15"/>
      <c r="M13" s="7"/>
      <c r="N13" s="15"/>
      <c r="O13" s="88"/>
    </row>
    <row r="14" spans="1:15" s="1" customFormat="1" ht="13.5" customHeight="1" x14ac:dyDescent="0.2">
      <c r="A14" s="89"/>
      <c r="B14" s="15"/>
      <c r="C14" s="7"/>
      <c r="D14" s="15"/>
      <c r="E14" s="7"/>
      <c r="F14" s="15"/>
      <c r="G14" s="7"/>
      <c r="H14" s="15"/>
      <c r="I14" s="7"/>
      <c r="J14" s="15"/>
      <c r="K14" s="7"/>
      <c r="L14" s="15"/>
      <c r="M14" s="7"/>
      <c r="N14" s="15"/>
      <c r="O14" s="88"/>
    </row>
    <row r="15" spans="1:15" s="1" customFormat="1" ht="13.5" customHeight="1" x14ac:dyDescent="0.2">
      <c r="A15" s="89"/>
      <c r="B15" s="15"/>
      <c r="C15" s="7"/>
      <c r="D15" s="15"/>
      <c r="E15" s="7"/>
      <c r="F15" s="15"/>
      <c r="G15" s="7"/>
      <c r="H15" s="15"/>
      <c r="I15" s="7"/>
      <c r="J15" s="15"/>
      <c r="K15" s="7"/>
      <c r="L15" s="15"/>
      <c r="M15" s="7"/>
      <c r="N15" s="15"/>
      <c r="O15" s="88"/>
    </row>
    <row r="16" spans="1:15" s="1" customFormat="1" ht="13.5" customHeight="1" x14ac:dyDescent="0.2">
      <c r="A16" s="89"/>
      <c r="B16" s="15"/>
      <c r="C16" s="7"/>
      <c r="D16" s="15"/>
      <c r="E16" s="7"/>
      <c r="F16" s="15"/>
      <c r="G16" s="7"/>
      <c r="H16" s="15"/>
      <c r="I16" s="7"/>
      <c r="J16" s="15"/>
      <c r="K16" s="7"/>
      <c r="L16" s="15"/>
      <c r="M16" s="7"/>
      <c r="N16" s="15"/>
      <c r="O16" s="88"/>
    </row>
    <row r="17" spans="1:15" s="1" customFormat="1" ht="13.5" customHeight="1" x14ac:dyDescent="0.2">
      <c r="A17" s="89"/>
      <c r="B17" s="15"/>
      <c r="C17" s="7"/>
      <c r="D17" s="15"/>
      <c r="E17" s="7"/>
      <c r="F17" s="15"/>
      <c r="G17" s="7"/>
      <c r="H17" s="15"/>
      <c r="I17" s="7"/>
      <c r="J17" s="15"/>
      <c r="K17" s="7"/>
      <c r="L17" s="15"/>
      <c r="M17" s="7"/>
      <c r="N17" s="15"/>
      <c r="O17" s="88"/>
    </row>
    <row r="18" spans="1:15" s="1" customFormat="1" ht="13.5" customHeight="1" x14ac:dyDescent="0.2">
      <c r="A18" s="89"/>
      <c r="B18" s="15"/>
      <c r="C18" s="7"/>
      <c r="D18" s="15"/>
      <c r="E18" s="7"/>
      <c r="F18" s="15"/>
      <c r="G18" s="7"/>
      <c r="H18" s="15"/>
      <c r="I18" s="7"/>
      <c r="J18" s="15"/>
      <c r="K18" s="7"/>
      <c r="L18" s="15"/>
      <c r="M18" s="7"/>
      <c r="N18" s="15"/>
      <c r="O18" s="88"/>
    </row>
    <row r="19" spans="1:15" s="1" customFormat="1" ht="13.5" customHeight="1" x14ac:dyDescent="0.2">
      <c r="A19" s="89"/>
      <c r="B19" s="15"/>
      <c r="C19" s="7"/>
      <c r="D19" s="15"/>
      <c r="E19" s="7"/>
      <c r="F19" s="15"/>
      <c r="G19" s="7"/>
      <c r="H19" s="15"/>
      <c r="I19" s="7"/>
      <c r="J19" s="15"/>
      <c r="K19" s="7"/>
      <c r="L19" s="15"/>
      <c r="M19" s="7"/>
      <c r="N19" s="15"/>
      <c r="O19" s="88"/>
    </row>
    <row r="20" spans="1:15" s="1" customFormat="1" ht="13.5" customHeight="1" x14ac:dyDescent="0.2">
      <c r="A20" s="89"/>
      <c r="B20" s="15"/>
      <c r="C20" s="7"/>
      <c r="D20" s="15"/>
      <c r="E20" s="7"/>
      <c r="F20" s="15"/>
      <c r="G20" s="7"/>
      <c r="H20" s="15"/>
      <c r="I20" s="7"/>
      <c r="J20" s="15"/>
      <c r="K20" s="7"/>
      <c r="L20" s="15"/>
      <c r="M20" s="7"/>
      <c r="N20" s="15"/>
      <c r="O20" s="88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>
        <v>300</v>
      </c>
      <c r="C23" s="7"/>
      <c r="D23" s="126">
        <v>300</v>
      </c>
      <c r="F23" s="126">
        <v>300</v>
      </c>
      <c r="H23" s="126">
        <v>300</v>
      </c>
      <c r="J23" s="126">
        <v>300</v>
      </c>
      <c r="L23" s="126">
        <v>300</v>
      </c>
      <c r="N23" s="126">
        <v>300</v>
      </c>
    </row>
    <row r="24" spans="1:1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181</v>
      </c>
      <c r="C26" s="7"/>
      <c r="D26" s="127">
        <v>204</v>
      </c>
      <c r="F26" s="127">
        <v>157</v>
      </c>
      <c r="H26" s="127">
        <v>181</v>
      </c>
      <c r="J26" s="127">
        <v>121</v>
      </c>
      <c r="L26" s="127">
        <v>191</v>
      </c>
      <c r="N26" s="127">
        <v>132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s="14" customFormat="1" ht="13.5" customHeight="1" x14ac:dyDescent="0.2">
      <c r="A29" s="78" t="s">
        <v>24</v>
      </c>
      <c r="B29" s="68">
        <v>3</v>
      </c>
      <c r="C29" s="68"/>
      <c r="D29" s="68">
        <v>3</v>
      </c>
      <c r="E29" s="68"/>
      <c r="F29" s="68">
        <v>3</v>
      </c>
      <c r="G29" s="68"/>
      <c r="H29" s="68">
        <v>3</v>
      </c>
      <c r="I29" s="68"/>
      <c r="J29" s="68">
        <v>3</v>
      </c>
      <c r="K29" s="68"/>
      <c r="L29" s="68">
        <v>2</v>
      </c>
      <c r="M29" s="68"/>
      <c r="N29" s="68">
        <v>3</v>
      </c>
      <c r="O29" s="7"/>
    </row>
    <row r="30" spans="1:15" s="14" customFormat="1" ht="13.5" customHeight="1" x14ac:dyDescent="0.2">
      <c r="A30" s="13" t="s">
        <v>25</v>
      </c>
      <c r="B30" s="15">
        <v>21</v>
      </c>
      <c r="C30" s="8"/>
      <c r="D30" s="15">
        <v>35</v>
      </c>
      <c r="E30" s="12"/>
      <c r="F30" s="15">
        <v>13</v>
      </c>
      <c r="G30" s="12"/>
      <c r="H30" s="15">
        <v>17</v>
      </c>
      <c r="I30" s="12"/>
      <c r="J30" s="15">
        <v>12</v>
      </c>
      <c r="K30" s="63"/>
      <c r="L30" s="61">
        <v>13</v>
      </c>
      <c r="M30" s="63"/>
      <c r="N30" s="15">
        <v>7</v>
      </c>
      <c r="O30" s="1"/>
    </row>
    <row r="31" spans="1:15" s="14" customFormat="1" ht="13.5" customHeight="1" x14ac:dyDescent="0.2">
      <c r="A31" s="13" t="s">
        <v>26</v>
      </c>
      <c r="B31" s="15">
        <v>22</v>
      </c>
      <c r="C31" s="8"/>
      <c r="D31" s="15">
        <v>39</v>
      </c>
      <c r="E31" s="12"/>
      <c r="F31" s="15">
        <v>19</v>
      </c>
      <c r="G31" s="12"/>
      <c r="H31" s="15">
        <v>19</v>
      </c>
      <c r="I31" s="12"/>
      <c r="J31" s="15">
        <v>13</v>
      </c>
      <c r="K31" s="61"/>
      <c r="L31" s="61">
        <v>18</v>
      </c>
      <c r="M31" s="61"/>
      <c r="N31" s="15">
        <v>9</v>
      </c>
      <c r="O31" s="1"/>
    </row>
    <row r="32" spans="1:15" s="14" customFormat="1" ht="13.5" customHeight="1" x14ac:dyDescent="0.2">
      <c r="A32" s="13" t="s">
        <v>27</v>
      </c>
      <c r="B32" s="15">
        <v>25</v>
      </c>
      <c r="C32" s="8"/>
      <c r="D32" s="15">
        <v>42</v>
      </c>
      <c r="E32" s="12"/>
      <c r="F32" s="15">
        <v>25</v>
      </c>
      <c r="G32" s="12"/>
      <c r="H32" s="15">
        <v>20</v>
      </c>
      <c r="I32" s="12"/>
      <c r="J32" s="15">
        <v>13</v>
      </c>
      <c r="K32" s="63"/>
      <c r="L32" s="61">
        <v>22</v>
      </c>
      <c r="M32" s="63"/>
      <c r="N32" s="15">
        <v>10</v>
      </c>
      <c r="O32" s="1"/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A34" s="122" t="s">
        <v>1891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63"/>
    </row>
    <row r="35" spans="1:14" ht="13.5" customHeight="1" x14ac:dyDescent="0.2">
      <c r="A35" s="122" t="s">
        <v>1892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ht="13.5" customHeight="1" x14ac:dyDescent="0.2">
      <c r="A36" s="12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B37" s="7"/>
      <c r="C37" s="7"/>
      <c r="D37" s="7"/>
      <c r="F37" s="7"/>
      <c r="H37" s="7"/>
      <c r="J37" s="7"/>
      <c r="L37" s="7"/>
      <c r="N37" s="7" t="s">
        <v>6</v>
      </c>
    </row>
    <row r="38" spans="1:14" ht="13.5" customHeight="1" x14ac:dyDescent="0.2">
      <c r="A38" s="64" t="s">
        <v>2024</v>
      </c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124" t="s">
        <v>2019</v>
      </c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4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4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4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4" ht="13.5" customHeight="1" x14ac:dyDescent="0.2">
      <c r="A46" s="67" t="s">
        <v>25</v>
      </c>
      <c r="B46" s="63">
        <v>30</v>
      </c>
      <c r="C46" s="63"/>
      <c r="D46" s="63">
        <v>51</v>
      </c>
      <c r="E46" s="63"/>
      <c r="F46" s="63">
        <v>18</v>
      </c>
      <c r="G46" s="63"/>
      <c r="H46" s="63">
        <v>19</v>
      </c>
      <c r="I46" s="63"/>
      <c r="J46" s="63">
        <v>12</v>
      </c>
      <c r="K46" s="63"/>
      <c r="L46" s="63">
        <v>13</v>
      </c>
      <c r="M46" s="63"/>
      <c r="N46" s="63">
        <v>10</v>
      </c>
    </row>
    <row r="47" spans="1:14" ht="13.5" customHeight="1" x14ac:dyDescent="0.2">
      <c r="A47" s="67" t="s">
        <v>26</v>
      </c>
      <c r="B47" s="63">
        <v>41.583333333333336</v>
      </c>
      <c r="C47" s="63"/>
      <c r="D47" s="63">
        <v>65.25</v>
      </c>
      <c r="E47" s="63"/>
      <c r="F47" s="63">
        <v>24.916666666666668</v>
      </c>
      <c r="G47" s="63"/>
      <c r="H47" s="63">
        <v>21.5</v>
      </c>
      <c r="I47" s="63"/>
      <c r="J47" s="63">
        <v>14.25</v>
      </c>
      <c r="K47" s="63"/>
      <c r="L47" s="63">
        <v>17.25</v>
      </c>
      <c r="M47" s="63"/>
      <c r="N47" s="63">
        <v>11.916666666666666</v>
      </c>
    </row>
    <row r="48" spans="1:14" ht="13.5" customHeight="1" x14ac:dyDescent="0.2">
      <c r="A48" s="67" t="s">
        <v>27</v>
      </c>
      <c r="B48" s="63">
        <v>75</v>
      </c>
      <c r="C48" s="63"/>
      <c r="D48" s="63">
        <v>81</v>
      </c>
      <c r="E48" s="63"/>
      <c r="F48" s="63">
        <v>40</v>
      </c>
      <c r="G48" s="63"/>
      <c r="H48" s="63">
        <v>27</v>
      </c>
      <c r="I48" s="63"/>
      <c r="J48" s="63">
        <v>18</v>
      </c>
      <c r="K48" s="63"/>
      <c r="L48" s="63">
        <v>37</v>
      </c>
      <c r="M48" s="63"/>
      <c r="N48" s="63">
        <v>17</v>
      </c>
    </row>
    <row r="49" spans="1:1" ht="13.5" customHeight="1" x14ac:dyDescent="0.2"/>
    <row r="50" spans="1:1" ht="13.5" customHeight="1" x14ac:dyDescent="0.2"/>
    <row r="51" spans="1:1" x14ac:dyDescent="0.2">
      <c r="A51" s="64"/>
    </row>
    <row r="52" spans="1:1" x14ac:dyDescent="0.2">
      <c r="A52" s="64"/>
    </row>
    <row r="53" spans="1:1" x14ac:dyDescent="0.2">
      <c r="A53" s="64"/>
    </row>
    <row r="54" spans="1:1" x14ac:dyDescent="0.2">
      <c r="A54" s="64"/>
    </row>
    <row r="55" spans="1:1" x14ac:dyDescent="0.2">
      <c r="A55" s="64"/>
    </row>
    <row r="58" spans="1:1" x14ac:dyDescent="0.2">
      <c r="A58" s="64"/>
    </row>
    <row r="64" spans="1:1" x14ac:dyDescent="0.2">
      <c r="A64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
&amp;C5 - Lead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66"/>
  <sheetViews>
    <sheetView zoomScaleNormal="100" workbookViewId="0">
      <selection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31"/>
  </cols>
  <sheetData>
    <row r="1" spans="1:15" ht="13.5" customHeight="1" x14ac:dyDescent="0.2">
      <c r="A1" s="144" t="s">
        <v>1689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84"/>
    </row>
    <row r="2" spans="1:15" s="1" customFormat="1" ht="13.5" customHeight="1" x14ac:dyDescent="0.2">
      <c r="A2" s="143" t="s">
        <v>2026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customFormat="1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 s="1"/>
    </row>
    <row r="7" spans="1:15" customFormat="1" ht="13.5" customHeight="1" x14ac:dyDescent="0.2">
      <c r="A7" s="8"/>
      <c r="B7" s="7"/>
      <c r="C7" s="1"/>
      <c r="D7" s="7"/>
      <c r="E7" s="1"/>
      <c r="F7" s="7"/>
      <c r="G7" s="1"/>
      <c r="H7" s="7"/>
      <c r="I7" s="1"/>
      <c r="J7" s="7"/>
      <c r="K7" s="1"/>
      <c r="L7" s="7"/>
      <c r="M7" s="1"/>
      <c r="N7" s="7"/>
      <c r="O7" s="1"/>
    </row>
    <row r="8" spans="1:15" customFormat="1" ht="13.5" customHeight="1" x14ac:dyDescent="0.2">
      <c r="A8" s="129">
        <v>45663</v>
      </c>
      <c r="B8" s="68" t="s">
        <v>1677</v>
      </c>
      <c r="C8" s="7"/>
      <c r="D8" s="7">
        <v>274</v>
      </c>
      <c r="E8" s="7"/>
      <c r="F8" s="68" t="s">
        <v>1677</v>
      </c>
      <c r="G8" s="7"/>
      <c r="H8" s="7">
        <v>520</v>
      </c>
      <c r="I8" s="7"/>
      <c r="J8" s="68" t="s">
        <v>1677</v>
      </c>
      <c r="K8" s="7"/>
      <c r="L8" s="7">
        <v>855</v>
      </c>
      <c r="M8" s="7"/>
      <c r="N8" s="68" t="s">
        <v>1677</v>
      </c>
      <c r="O8" s="1"/>
    </row>
    <row r="9" spans="1:15" customFormat="1" ht="13.5" customHeight="1" x14ac:dyDescent="0.2">
      <c r="A9" s="129">
        <v>45691</v>
      </c>
      <c r="B9" s="7" t="s">
        <v>1677</v>
      </c>
      <c r="C9" s="7"/>
      <c r="D9" s="68" t="s">
        <v>1677</v>
      </c>
      <c r="E9" s="7"/>
      <c r="F9" s="68" t="s">
        <v>1677</v>
      </c>
      <c r="G9" s="7"/>
      <c r="H9" s="7">
        <v>269</v>
      </c>
      <c r="I9" s="7"/>
      <c r="J9" s="68" t="s">
        <v>1677</v>
      </c>
      <c r="K9" s="7"/>
      <c r="L9" s="7">
        <v>466</v>
      </c>
      <c r="M9" s="7"/>
      <c r="N9" s="68" t="s">
        <v>1677</v>
      </c>
      <c r="O9" s="86"/>
    </row>
    <row r="10" spans="1:15" customFormat="1" ht="13.5" customHeight="1" x14ac:dyDescent="0.2">
      <c r="A10" s="129">
        <v>45719</v>
      </c>
      <c r="B10" s="68" t="s">
        <v>1677</v>
      </c>
      <c r="C10" s="7"/>
      <c r="D10" s="68" t="s">
        <v>1677</v>
      </c>
      <c r="E10" s="7"/>
      <c r="F10" s="68" t="s">
        <v>1677</v>
      </c>
      <c r="G10" s="7"/>
      <c r="H10" s="7">
        <v>281</v>
      </c>
      <c r="I10" s="7"/>
      <c r="J10" s="68" t="s">
        <v>1677</v>
      </c>
      <c r="K10" s="7"/>
      <c r="L10" s="7">
        <v>377</v>
      </c>
      <c r="M10" s="7"/>
      <c r="N10" s="7" t="s">
        <v>1677</v>
      </c>
      <c r="O10" s="88"/>
    </row>
    <row r="11" spans="1:15" customFormat="1" ht="13.5" customHeight="1" x14ac:dyDescent="0.2">
      <c r="A11" s="129"/>
      <c r="B11" s="7"/>
      <c r="C11" s="7"/>
      <c r="D11" s="7"/>
      <c r="E11" s="7"/>
      <c r="F11" s="68"/>
      <c r="G11" s="7"/>
      <c r="H11" s="7"/>
      <c r="I11" s="7"/>
      <c r="J11" s="7"/>
      <c r="K11" s="7"/>
      <c r="L11" s="7"/>
      <c r="M11" s="7"/>
      <c r="N11" s="68"/>
      <c r="O11" s="87"/>
    </row>
    <row r="12" spans="1:15" customFormat="1" ht="13.5" customHeight="1" x14ac:dyDescent="0.2">
      <c r="A12" s="129"/>
      <c r="B12" s="7"/>
      <c r="C12" s="7"/>
      <c r="D12" s="7"/>
      <c r="E12" s="7"/>
      <c r="F12" s="68"/>
      <c r="G12" s="7"/>
      <c r="H12" s="7"/>
      <c r="I12" s="7"/>
      <c r="J12" s="7"/>
      <c r="K12" s="7"/>
      <c r="L12" s="7"/>
      <c r="M12" s="7"/>
      <c r="N12" s="7"/>
      <c r="O12" s="87"/>
    </row>
    <row r="13" spans="1:15" s="1" customFormat="1" ht="13.5" customHeight="1" x14ac:dyDescent="0.2">
      <c r="A13" s="129"/>
      <c r="B13" s="7"/>
      <c r="C13" s="7"/>
      <c r="D13" s="7"/>
      <c r="E13" s="7"/>
      <c r="F13" s="68"/>
      <c r="G13" s="7"/>
      <c r="H13" s="7"/>
      <c r="I13" s="7"/>
      <c r="J13" s="7"/>
      <c r="K13" s="7"/>
      <c r="L13" s="7"/>
      <c r="M13" s="7"/>
      <c r="N13" s="7"/>
      <c r="O13" s="86"/>
    </row>
    <row r="14" spans="1:15" ht="13.5" customHeight="1" x14ac:dyDescent="0.2">
      <c r="A14" s="129"/>
      <c r="B14" s="68"/>
      <c r="C14" s="7"/>
      <c r="D14" s="7"/>
      <c r="F14" s="68"/>
      <c r="H14" s="68"/>
      <c r="J14" s="68"/>
      <c r="L14" s="7"/>
      <c r="N14" s="68"/>
      <c r="O14" s="88"/>
    </row>
    <row r="15" spans="1:15" ht="13.5" customHeight="1" x14ac:dyDescent="0.2">
      <c r="A15" s="129"/>
      <c r="B15" s="7"/>
      <c r="C15" s="7"/>
      <c r="D15" s="7"/>
      <c r="F15" s="68"/>
      <c r="H15" s="7"/>
      <c r="J15" s="7"/>
      <c r="L15" s="7"/>
      <c r="N15" s="68"/>
      <c r="O15" s="88"/>
    </row>
    <row r="16" spans="1:15" ht="13.5" customHeight="1" x14ac:dyDescent="0.2">
      <c r="A16" s="129"/>
      <c r="B16" s="7"/>
      <c r="C16" s="7"/>
      <c r="D16" s="7"/>
      <c r="F16" s="68"/>
      <c r="H16" s="7"/>
      <c r="J16" s="7"/>
      <c r="L16" s="7"/>
      <c r="N16" s="68"/>
      <c r="O16" s="88"/>
    </row>
    <row r="17" spans="1:15" ht="13.5" customHeight="1" x14ac:dyDescent="0.2">
      <c r="A17" s="129"/>
      <c r="B17" s="68"/>
      <c r="C17" s="7"/>
      <c r="D17" s="7"/>
      <c r="F17" s="68"/>
      <c r="H17" s="7"/>
      <c r="J17" s="68"/>
      <c r="L17" s="7"/>
      <c r="N17" s="68"/>
      <c r="O17" s="88"/>
    </row>
    <row r="18" spans="1:15" ht="13.5" customHeight="1" x14ac:dyDescent="0.2">
      <c r="A18" s="129"/>
      <c r="B18" s="68"/>
      <c r="C18" s="7"/>
      <c r="D18" s="7"/>
      <c r="F18" s="68"/>
      <c r="H18" s="7"/>
      <c r="J18" s="68"/>
      <c r="L18" s="7"/>
      <c r="N18" s="68"/>
      <c r="O18" s="87"/>
    </row>
    <row r="19" spans="1:15" ht="13.5" customHeight="1" x14ac:dyDescent="0.2">
      <c r="A19" s="129"/>
      <c r="B19" s="68"/>
      <c r="C19" s="7"/>
      <c r="D19" s="7"/>
      <c r="F19" s="68"/>
      <c r="H19" s="7"/>
      <c r="J19" s="68"/>
      <c r="L19" s="7"/>
      <c r="N19" s="68"/>
      <c r="O19" s="88"/>
    </row>
    <row r="20" spans="1:15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>
        <v>17000</v>
      </c>
      <c r="C23" s="7"/>
      <c r="D23" s="126">
        <v>17000</v>
      </c>
      <c r="F23" s="126">
        <v>17000</v>
      </c>
      <c r="H23" s="126">
        <v>17000</v>
      </c>
      <c r="J23" s="126">
        <v>17000</v>
      </c>
      <c r="L23" s="126">
        <v>17000</v>
      </c>
      <c r="N23" s="126">
        <v>17000</v>
      </c>
    </row>
    <row r="24" spans="1:1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10000</v>
      </c>
      <c r="C26" s="7"/>
      <c r="D26" s="127">
        <v>12000</v>
      </c>
      <c r="F26" s="127">
        <v>9000</v>
      </c>
      <c r="H26" s="127">
        <v>10000</v>
      </c>
      <c r="J26" s="127">
        <v>7000</v>
      </c>
      <c r="L26" s="127">
        <v>11000</v>
      </c>
      <c r="N26" s="127">
        <v>7000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s="14" customFormat="1" ht="13.5" customHeight="1" x14ac:dyDescent="0.2">
      <c r="A29" s="78" t="s">
        <v>24</v>
      </c>
      <c r="B29" s="68">
        <v>3</v>
      </c>
      <c r="C29" s="68"/>
      <c r="D29" s="68">
        <v>3</v>
      </c>
      <c r="E29" s="68"/>
      <c r="F29" s="68">
        <v>3</v>
      </c>
      <c r="G29" s="68"/>
      <c r="H29" s="68">
        <v>3</v>
      </c>
      <c r="I29" s="68"/>
      <c r="J29" s="68">
        <v>3</v>
      </c>
      <c r="K29" s="68"/>
      <c r="L29" s="68">
        <v>3</v>
      </c>
      <c r="M29" s="68"/>
      <c r="N29" s="68">
        <v>3</v>
      </c>
      <c r="O29" s="7"/>
    </row>
    <row r="30" spans="1:15" s="14" customFormat="1" ht="13.5" customHeight="1" x14ac:dyDescent="0.2">
      <c r="A30" s="13" t="s">
        <v>25</v>
      </c>
      <c r="B30" s="61" t="s">
        <v>1677</v>
      </c>
      <c r="C30" s="63"/>
      <c r="D30" s="61" t="s">
        <v>1677</v>
      </c>
      <c r="E30" s="63"/>
      <c r="F30" s="61" t="s">
        <v>1677</v>
      </c>
      <c r="G30" s="63"/>
      <c r="H30" s="61">
        <v>269</v>
      </c>
      <c r="I30" s="63"/>
      <c r="J30" s="61" t="s">
        <v>1677</v>
      </c>
      <c r="K30" s="63"/>
      <c r="L30" s="61">
        <v>377</v>
      </c>
      <c r="M30" s="63"/>
      <c r="N30" s="61" t="s">
        <v>1677</v>
      </c>
      <c r="O30" s="1"/>
    </row>
    <row r="31" spans="1:15" s="14" customFormat="1" ht="13.5" customHeight="1" x14ac:dyDescent="0.2">
      <c r="A31" s="13" t="s">
        <v>26</v>
      </c>
      <c r="B31" s="61" t="s">
        <v>1894</v>
      </c>
      <c r="C31" s="61"/>
      <c r="D31" s="61" t="s">
        <v>2027</v>
      </c>
      <c r="E31" s="61"/>
      <c r="F31" s="61" t="s">
        <v>1894</v>
      </c>
      <c r="G31" s="61"/>
      <c r="H31" s="61">
        <v>357</v>
      </c>
      <c r="I31" s="61"/>
      <c r="J31" s="61" t="s">
        <v>1894</v>
      </c>
      <c r="K31" s="61"/>
      <c r="L31" s="61">
        <v>566</v>
      </c>
      <c r="M31" s="61"/>
      <c r="N31" s="61" t="s">
        <v>1894</v>
      </c>
      <c r="O31" s="1" t="s">
        <v>6</v>
      </c>
    </row>
    <row r="32" spans="1:15" s="14" customFormat="1" ht="13.5" customHeight="1" x14ac:dyDescent="0.2">
      <c r="A32" s="13" t="s">
        <v>27</v>
      </c>
      <c r="B32" s="61" t="s">
        <v>1677</v>
      </c>
      <c r="C32" s="63"/>
      <c r="D32" s="61">
        <v>274</v>
      </c>
      <c r="E32" s="63"/>
      <c r="F32" s="61" t="s">
        <v>1677</v>
      </c>
      <c r="G32" s="63"/>
      <c r="H32" s="61">
        <v>520</v>
      </c>
      <c r="I32" s="63"/>
      <c r="J32" s="61" t="s">
        <v>1677</v>
      </c>
      <c r="K32" s="63"/>
      <c r="L32" s="61">
        <v>855</v>
      </c>
      <c r="M32" s="63"/>
      <c r="N32" s="61" t="s">
        <v>1677</v>
      </c>
      <c r="O32" s="1"/>
    </row>
    <row r="33" spans="1:15" s="14" customFormat="1" ht="13.5" customHeight="1" x14ac:dyDescent="0.2">
      <c r="A33" s="1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2"/>
      <c r="O33" s="1"/>
    </row>
    <row r="34" spans="1:15" s="14" customFormat="1" ht="13.5" customHeight="1" x14ac:dyDescent="0.2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"/>
    </row>
    <row r="35" spans="1:15" s="14" customFormat="1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  <c r="O35" s="1"/>
    </row>
    <row r="36" spans="1:15" s="14" customFormat="1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"/>
    </row>
    <row r="37" spans="1:15" s="14" customFormat="1" ht="13.5" customHeight="1" x14ac:dyDescent="0.2">
      <c r="A37" s="12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"/>
    </row>
    <row r="38" spans="1:15" s="14" customFormat="1" ht="13.5" customHeight="1" x14ac:dyDescent="0.2">
      <c r="A38" s="64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"/>
    </row>
    <row r="39" spans="1:15" s="14" customFormat="1" ht="13.5" customHeight="1" x14ac:dyDescent="0.2">
      <c r="A39" s="12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"/>
    </row>
    <row r="40" spans="1:15" s="14" customFormat="1" ht="13.5" customHeight="1" x14ac:dyDescent="0.2">
      <c r="A40" s="124" t="s">
        <v>2019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1"/>
    </row>
    <row r="41" spans="1:15" s="14" customFormat="1" ht="13.5" customHeight="1" x14ac:dyDescent="0.2">
      <c r="A41" s="65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1"/>
    </row>
    <row r="42" spans="1:15" s="14" customFormat="1" ht="13.5" customHeight="1" x14ac:dyDescent="0.2">
      <c r="A42" s="73" t="s">
        <v>1682</v>
      </c>
      <c r="B42" s="7">
        <v>0</v>
      </c>
      <c r="C42" s="7"/>
      <c r="D42" s="7">
        <v>0</v>
      </c>
      <c r="E42" s="7"/>
      <c r="F42" s="7">
        <v>0</v>
      </c>
      <c r="G42" s="7"/>
      <c r="H42" s="7">
        <v>0</v>
      </c>
      <c r="I42" s="7"/>
      <c r="J42" s="7">
        <v>0</v>
      </c>
      <c r="K42" s="7"/>
      <c r="L42" s="7">
        <v>0</v>
      </c>
      <c r="M42" s="7"/>
      <c r="N42" s="7">
        <v>0</v>
      </c>
      <c r="O42" s="1"/>
    </row>
    <row r="43" spans="1:15" s="14" customFormat="1" ht="13.5" customHeight="1" x14ac:dyDescent="0.2">
      <c r="A43" s="73" t="s">
        <v>1683</v>
      </c>
      <c r="B43" s="7">
        <v>0</v>
      </c>
      <c r="C43" s="7"/>
      <c r="D43" s="7">
        <v>0</v>
      </c>
      <c r="E43" s="7"/>
      <c r="F43" s="7">
        <v>0</v>
      </c>
      <c r="G43" s="7"/>
      <c r="H43" s="7">
        <v>0</v>
      </c>
      <c r="I43" s="7"/>
      <c r="J43" s="7">
        <v>0</v>
      </c>
      <c r="K43" s="7"/>
      <c r="L43" s="7">
        <v>0</v>
      </c>
      <c r="M43" s="7"/>
      <c r="N43" s="7">
        <v>0</v>
      </c>
      <c r="O43" s="1"/>
    </row>
    <row r="44" spans="1:15" s="14" customFormat="1" ht="13.5" customHeight="1" x14ac:dyDescent="0.2">
      <c r="A44" s="73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1"/>
    </row>
    <row r="45" spans="1:15" s="14" customFormat="1" ht="13.5" customHeight="1" x14ac:dyDescent="0.2">
      <c r="A45" s="128" t="s">
        <v>24</v>
      </c>
      <c r="B45" s="68">
        <v>12</v>
      </c>
      <c r="C45" s="68"/>
      <c r="D45" s="68">
        <v>12</v>
      </c>
      <c r="E45" s="68"/>
      <c r="F45" s="68">
        <v>12</v>
      </c>
      <c r="G45" s="68"/>
      <c r="H45" s="68">
        <v>12</v>
      </c>
      <c r="I45" s="68"/>
      <c r="J45" s="68">
        <v>12</v>
      </c>
      <c r="K45" s="68"/>
      <c r="L45" s="68">
        <v>12</v>
      </c>
      <c r="M45" s="68"/>
      <c r="N45" s="68">
        <v>12</v>
      </c>
      <c r="O45" s="1"/>
    </row>
    <row r="46" spans="1:15" ht="13.5" customHeight="1" x14ac:dyDescent="0.2">
      <c r="A46" s="67" t="s">
        <v>25</v>
      </c>
      <c r="B46" s="68" t="s">
        <v>1677</v>
      </c>
      <c r="C46" s="68"/>
      <c r="D46" s="68" t="s">
        <v>1677</v>
      </c>
      <c r="E46" s="68"/>
      <c r="F46" s="68" t="s">
        <v>1677</v>
      </c>
      <c r="G46" s="68"/>
      <c r="H46" s="68" t="s">
        <v>1677</v>
      </c>
      <c r="I46" s="68"/>
      <c r="J46" s="68" t="s">
        <v>1677</v>
      </c>
      <c r="K46" s="68"/>
      <c r="L46" s="68">
        <v>318</v>
      </c>
      <c r="M46" s="68"/>
      <c r="N46" s="68" t="s">
        <v>1677</v>
      </c>
    </row>
    <row r="47" spans="1:15" ht="13.5" customHeight="1" x14ac:dyDescent="0.2">
      <c r="A47" s="67" t="s">
        <v>26</v>
      </c>
      <c r="B47" s="68" t="s">
        <v>1997</v>
      </c>
      <c r="C47" s="68"/>
      <c r="D47" s="68" t="s">
        <v>2004</v>
      </c>
      <c r="E47" s="54"/>
      <c r="F47" s="68" t="s">
        <v>2002</v>
      </c>
      <c r="G47" s="54"/>
      <c r="H47" s="68" t="s">
        <v>1999</v>
      </c>
      <c r="I47" s="54"/>
      <c r="J47" s="68" t="s">
        <v>1894</v>
      </c>
      <c r="K47" s="54"/>
      <c r="L47" s="68">
        <v>521</v>
      </c>
      <c r="M47" s="54"/>
      <c r="N47" s="68" t="s">
        <v>1894</v>
      </c>
    </row>
    <row r="48" spans="1:15" ht="13.5" customHeight="1" x14ac:dyDescent="0.2">
      <c r="A48" s="67" t="s">
        <v>27</v>
      </c>
      <c r="B48" s="63">
        <v>537</v>
      </c>
      <c r="C48" s="63"/>
      <c r="D48" s="63">
        <v>566</v>
      </c>
      <c r="E48" s="63"/>
      <c r="F48" s="63">
        <v>341</v>
      </c>
      <c r="G48" s="63"/>
      <c r="H48" s="63">
        <v>595</v>
      </c>
      <c r="I48" s="63"/>
      <c r="J48" s="63" t="s">
        <v>1677</v>
      </c>
      <c r="K48" s="63"/>
      <c r="L48" s="63">
        <v>885</v>
      </c>
      <c r="M48" s="63"/>
      <c r="N48" s="63" t="s">
        <v>1677</v>
      </c>
    </row>
    <row r="49" spans="1:14" ht="13.5" customHeight="1" x14ac:dyDescent="0.2">
      <c r="A49" s="67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</row>
    <row r="50" spans="1:14" ht="13.5" customHeight="1" x14ac:dyDescent="0.2">
      <c r="A50" s="67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</row>
    <row r="51" spans="1:14" ht="13.5" customHeight="1" x14ac:dyDescent="0.2">
      <c r="B51" s="7"/>
      <c r="C51" s="7"/>
      <c r="D51" s="7"/>
      <c r="F51" s="7"/>
      <c r="H51" s="7"/>
      <c r="J51" s="7"/>
      <c r="L51" s="7"/>
      <c r="N51" s="7"/>
    </row>
    <row r="52" spans="1:14" ht="13.5" customHeight="1" x14ac:dyDescent="0.2">
      <c r="B52" s="7"/>
      <c r="C52" s="7"/>
      <c r="D52" s="7"/>
      <c r="F52" s="7"/>
      <c r="H52" s="7"/>
      <c r="J52" s="7"/>
      <c r="L52" s="7"/>
      <c r="N52" s="7"/>
    </row>
    <row r="53" spans="1:14" x14ac:dyDescent="0.2">
      <c r="A53" s="64"/>
      <c r="B53" s="7"/>
      <c r="C53" s="7"/>
      <c r="D53" s="7"/>
      <c r="F53" s="7"/>
      <c r="H53" s="7"/>
      <c r="J53" s="7"/>
      <c r="L53" s="7"/>
      <c r="N53" s="7"/>
    </row>
    <row r="54" spans="1:14" x14ac:dyDescent="0.2">
      <c r="A54" s="64"/>
    </row>
    <row r="55" spans="1:14" x14ac:dyDescent="0.2">
      <c r="A55" s="64"/>
    </row>
    <row r="56" spans="1:14" x14ac:dyDescent="0.2">
      <c r="A56" s="64"/>
    </row>
    <row r="57" spans="1:14" x14ac:dyDescent="0.2">
      <c r="A57" s="64"/>
    </row>
    <row r="60" spans="1:14" x14ac:dyDescent="0.2">
      <c r="A60" s="64"/>
    </row>
    <row r="66" spans="1:1" x14ac:dyDescent="0.2">
      <c r="A66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&amp;L&amp;8All analytical values as mg/dry KG.
Jan, Feb, Mar, All Samples, T/X: Digestion thermometer not calibrated.
&amp;C6 - Mercury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S432"/>
  <sheetViews>
    <sheetView zoomScaleNormal="100" workbookViewId="0">
      <pane xSplit="1" ySplit="7" topLeftCell="B8" activePane="bottomRight" state="frozen"/>
      <selection activeCell="N16" sqref="N16"/>
      <selection pane="topRight" activeCell="N16" sqref="N16"/>
      <selection pane="bottomLeft" activeCell="N16" sqref="N16"/>
      <selection pane="bottomRight" activeCell="A9" sqref="A9"/>
    </sheetView>
  </sheetViews>
  <sheetFormatPr defaultColWidth="9.140625" defaultRowHeight="12.75" x14ac:dyDescent="0.2"/>
  <cols>
    <col min="1" max="1" width="15.28515625" style="31" customWidth="1"/>
    <col min="2" max="2" width="8.7109375" style="31" customWidth="1"/>
    <col min="3" max="3" width="1.7109375" style="31" customWidth="1"/>
    <col min="4" max="4" width="8.7109375" style="31" customWidth="1"/>
    <col min="5" max="5" width="1.7109375" style="31" customWidth="1"/>
    <col min="6" max="6" width="11.140625" style="31" customWidth="1"/>
    <col min="7" max="7" width="1.7109375" style="31" customWidth="1"/>
    <col min="8" max="8" width="9.140625" style="31"/>
    <col min="9" max="9" width="1.7109375" style="31" customWidth="1"/>
    <col min="10" max="10" width="9.140625" style="31"/>
    <col min="11" max="11" width="1.7109375" style="31" customWidth="1"/>
    <col min="12" max="12" width="10.7109375" style="31" customWidth="1"/>
    <col min="13" max="13" width="1.7109375" style="31" customWidth="1"/>
    <col min="14" max="14" width="9.85546875" style="31" customWidth="1"/>
    <col min="15" max="16384" width="9.140625" style="31"/>
  </cols>
  <sheetData>
    <row r="1" spans="1:227" x14ac:dyDescent="0.2">
      <c r="A1" s="145" t="s">
        <v>1690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227" s="1" customFormat="1" x14ac:dyDescent="0.2">
      <c r="A2" s="143" t="s">
        <v>1746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83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227" x14ac:dyDescent="0.2">
      <c r="A3" s="32"/>
      <c r="B3" s="32"/>
      <c r="C3" s="32"/>
      <c r="D3" s="32"/>
      <c r="E3" s="32"/>
      <c r="F3" s="32"/>
      <c r="G3" s="32"/>
      <c r="H3" s="4"/>
      <c r="I3" s="4"/>
      <c r="J3" s="4"/>
      <c r="K3" s="4"/>
      <c r="L3" s="5"/>
      <c r="M3" s="6"/>
      <c r="N3" s="5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227" ht="12" customHeight="1" x14ac:dyDescent="0.2">
      <c r="B4" s="33" t="s">
        <v>9</v>
      </c>
      <c r="C4" s="33"/>
      <c r="D4" s="33" t="s">
        <v>10</v>
      </c>
      <c r="E4" s="33"/>
      <c r="F4" s="74" t="s">
        <v>1494</v>
      </c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227" ht="12" customHeight="1" x14ac:dyDescent="0.2">
      <c r="A5" s="8" t="s">
        <v>15</v>
      </c>
      <c r="B5" s="33" t="s">
        <v>16</v>
      </c>
      <c r="C5" s="33"/>
      <c r="D5" s="33" t="s">
        <v>16</v>
      </c>
      <c r="E5" s="33"/>
      <c r="F5" s="33" t="s">
        <v>17</v>
      </c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227" ht="12" customHeight="1" x14ac:dyDescent="0.2">
      <c r="A6" s="3" t="s">
        <v>19</v>
      </c>
      <c r="B6" s="34" t="s">
        <v>20</v>
      </c>
      <c r="C6" s="34"/>
      <c r="D6" s="34" t="s">
        <v>20</v>
      </c>
      <c r="E6" s="34"/>
      <c r="F6" s="34" t="s">
        <v>22</v>
      </c>
      <c r="G6" s="32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227" ht="5.0999999999999996" customHeight="1" x14ac:dyDescent="0.2">
      <c r="A7" s="8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227" s="1" customFormat="1" ht="12.75" customHeight="1" x14ac:dyDescent="0.2">
      <c r="A8" s="11"/>
      <c r="B8" s="15"/>
      <c r="C8" s="8"/>
      <c r="D8" s="15"/>
      <c r="E8" s="12"/>
      <c r="F8" s="8"/>
      <c r="G8" s="12"/>
      <c r="H8" s="8"/>
      <c r="I8" s="12"/>
      <c r="J8" s="8"/>
      <c r="K8" s="12"/>
      <c r="L8" s="8"/>
      <c r="M8" s="12"/>
      <c r="N8" s="8"/>
      <c r="P8" s="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</row>
    <row r="9" spans="1:227" s="1" customFormat="1" ht="12.75" customHeight="1" x14ac:dyDescent="0.2">
      <c r="A9" s="80"/>
      <c r="B9" s="15"/>
      <c r="D9" s="15"/>
      <c r="F9" s="15"/>
      <c r="H9" s="8"/>
      <c r="J9" s="15"/>
      <c r="L9" s="15"/>
      <c r="N9" s="15"/>
      <c r="P9" s="15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</row>
    <row r="10" spans="1:227" s="1" customFormat="1" ht="12.75" customHeight="1" x14ac:dyDescent="0.2">
      <c r="A10" s="80"/>
      <c r="B10" s="15"/>
      <c r="C10" s="12"/>
      <c r="D10" s="15"/>
      <c r="E10" s="12"/>
      <c r="F10" s="15"/>
      <c r="G10" s="12"/>
      <c r="H10" s="8"/>
      <c r="I10" s="12"/>
      <c r="J10" s="15"/>
      <c r="K10" s="12"/>
      <c r="L10" s="15"/>
      <c r="M10" s="12"/>
      <c r="N10" s="15"/>
      <c r="P10" s="15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</row>
    <row r="11" spans="1:227" s="1" customFormat="1" ht="12.75" customHeight="1" x14ac:dyDescent="0.2">
      <c r="A11" s="80"/>
      <c r="B11" s="61"/>
      <c r="C11" s="63"/>
      <c r="D11" s="61"/>
      <c r="E11" s="63"/>
      <c r="F11" s="61"/>
      <c r="G11" s="63"/>
      <c r="H11" s="61"/>
      <c r="I11" s="63"/>
      <c r="J11" s="61"/>
      <c r="K11" s="63"/>
      <c r="L11" s="61"/>
      <c r="M11" s="63"/>
      <c r="N11" s="61"/>
      <c r="P11" s="15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</row>
    <row r="12" spans="1:227" s="1" customFormat="1" ht="12.75" customHeight="1" x14ac:dyDescent="0.2">
      <c r="A12" s="80"/>
      <c r="B12" s="15"/>
      <c r="C12" s="12"/>
      <c r="D12" s="15"/>
      <c r="E12" s="12"/>
      <c r="F12" s="15"/>
      <c r="G12" s="12"/>
      <c r="H12" s="15"/>
      <c r="I12" s="12"/>
      <c r="J12" s="15"/>
      <c r="K12" s="12"/>
      <c r="L12" s="15"/>
      <c r="M12" s="12"/>
      <c r="N12" s="15"/>
      <c r="P12" s="15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</row>
    <row r="13" spans="1:227" ht="12.75" customHeight="1" x14ac:dyDescent="0.2">
      <c r="A13" s="80"/>
      <c r="B13" s="15"/>
      <c r="C13" s="12"/>
      <c r="D13" s="15"/>
      <c r="E13" s="12"/>
      <c r="F13" s="15"/>
      <c r="G13" s="12"/>
      <c r="H13" s="15"/>
      <c r="I13" s="12"/>
      <c r="J13" s="15"/>
      <c r="K13" s="12"/>
      <c r="L13" s="15"/>
      <c r="M13" s="12"/>
      <c r="N13" s="15"/>
      <c r="P13" s="15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</row>
    <row r="14" spans="1:227" ht="12.75" customHeight="1" x14ac:dyDescent="0.2">
      <c r="A14" s="80"/>
      <c r="B14" s="15"/>
      <c r="D14" s="15"/>
      <c r="F14" s="15"/>
      <c r="G14" s="12"/>
      <c r="H14" s="15"/>
      <c r="I14" s="12"/>
      <c r="J14" s="15"/>
      <c r="L14" s="15"/>
      <c r="N14" s="15"/>
      <c r="P14" s="15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</row>
    <row r="15" spans="1:227" ht="12.75" customHeight="1" x14ac:dyDescent="0.2">
      <c r="A15" s="79"/>
      <c r="B15" s="15"/>
      <c r="C15" s="12"/>
      <c r="D15" s="15"/>
      <c r="E15" s="12"/>
      <c r="F15" s="15"/>
      <c r="G15" s="12"/>
      <c r="H15" s="15"/>
      <c r="I15" s="12"/>
      <c r="J15" s="15"/>
      <c r="K15" s="12"/>
      <c r="L15" s="15"/>
      <c r="M15" s="12"/>
      <c r="N15" s="15"/>
      <c r="P15" s="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</row>
    <row r="16" spans="1:227" ht="12.75" customHeight="1" x14ac:dyDescent="0.2">
      <c r="A16" s="79"/>
      <c r="B16" s="61"/>
      <c r="C16" s="63"/>
      <c r="D16" s="61"/>
      <c r="E16" s="63"/>
      <c r="F16" s="61"/>
      <c r="G16" s="63"/>
      <c r="H16" s="61"/>
      <c r="I16" s="63"/>
      <c r="J16" s="61"/>
      <c r="K16" s="63"/>
      <c r="L16" s="61"/>
      <c r="M16" s="63"/>
      <c r="N16" s="61"/>
      <c r="P16" s="61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</row>
    <row r="17" spans="1:227" ht="12.75" customHeight="1" x14ac:dyDescent="0.2">
      <c r="A17" s="79"/>
      <c r="B17" s="15"/>
      <c r="C17" s="12"/>
      <c r="D17" s="15"/>
      <c r="E17" s="12"/>
      <c r="F17" s="15"/>
      <c r="G17" s="12"/>
      <c r="H17" s="15"/>
      <c r="I17" s="12"/>
      <c r="J17" s="15"/>
      <c r="K17" s="12"/>
      <c r="L17" s="15"/>
      <c r="M17" s="12"/>
      <c r="N17" s="15"/>
      <c r="P17" s="55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</row>
    <row r="18" spans="1:227" ht="12.75" customHeight="1" x14ac:dyDescent="0.2">
      <c r="A18" s="79"/>
      <c r="B18" s="61"/>
      <c r="C18" s="63"/>
      <c r="D18" s="61"/>
      <c r="E18" s="63"/>
      <c r="F18" s="61"/>
      <c r="G18" s="63"/>
      <c r="H18" s="61"/>
      <c r="I18" s="63"/>
      <c r="J18" s="61"/>
      <c r="K18" s="63"/>
      <c r="L18" s="61"/>
      <c r="M18" s="63"/>
      <c r="N18" s="61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</row>
    <row r="19" spans="1:227" ht="12.75" customHeight="1" x14ac:dyDescent="0.2">
      <c r="A19" s="79"/>
      <c r="B19" s="15"/>
      <c r="C19" s="12"/>
      <c r="D19" s="15"/>
      <c r="E19" s="12"/>
      <c r="F19" s="15"/>
      <c r="G19" s="12"/>
      <c r="H19" s="8"/>
      <c r="I19" s="12"/>
      <c r="J19" s="15"/>
      <c r="K19" s="12"/>
      <c r="L19" s="15"/>
      <c r="M19" s="12"/>
      <c r="N19" s="15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</row>
    <row r="20" spans="1:227" ht="12.75" customHeight="1" x14ac:dyDescent="0.2">
      <c r="A20" s="79"/>
      <c r="B20" s="15"/>
      <c r="C20" s="12"/>
      <c r="D20" s="15"/>
      <c r="E20" s="12"/>
      <c r="F20" s="15"/>
      <c r="G20" s="12"/>
      <c r="H20" s="54"/>
      <c r="I20" s="12"/>
      <c r="J20" s="15"/>
      <c r="K20" s="12"/>
      <c r="L20" s="15"/>
      <c r="M20" s="12"/>
      <c r="N20" s="15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</row>
    <row r="21" spans="1:227" ht="12.75" customHeight="1" x14ac:dyDescent="0.2">
      <c r="A21" s="79" t="s">
        <v>6</v>
      </c>
      <c r="B21" s="8"/>
      <c r="C21" s="12"/>
      <c r="D21" s="15"/>
      <c r="E21" s="12"/>
      <c r="F21" s="8"/>
      <c r="G21" s="12"/>
      <c r="H21" s="8"/>
      <c r="I21" s="12"/>
      <c r="J21" s="8"/>
      <c r="K21" s="12"/>
      <c r="L21" s="8"/>
      <c r="M21" s="12"/>
      <c r="N21" s="8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</row>
    <row r="22" spans="1:227" ht="12.75" customHeight="1" x14ac:dyDescent="0.2">
      <c r="A22" s="79"/>
      <c r="B22" s="15"/>
      <c r="C22" s="1"/>
      <c r="D22" s="15"/>
      <c r="E22" s="1"/>
      <c r="F22" s="15"/>
      <c r="G22" s="12"/>
      <c r="H22" s="15"/>
      <c r="I22" s="12"/>
      <c r="J22" s="15"/>
      <c r="K22" s="12"/>
      <c r="L22" s="15"/>
      <c r="M22" s="1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</row>
    <row r="23" spans="1:227" ht="12.75" customHeight="1" x14ac:dyDescent="0.2">
      <c r="A23" s="79" t="s">
        <v>6</v>
      </c>
      <c r="B23" s="15"/>
      <c r="C23" s="12"/>
      <c r="D23" s="15"/>
      <c r="E23" s="12"/>
      <c r="F23" s="15"/>
      <c r="G23" s="12"/>
      <c r="H23" s="15"/>
      <c r="I23" s="12"/>
      <c r="J23" s="15"/>
      <c r="K23" s="12"/>
      <c r="L23" s="15"/>
      <c r="M23" s="12"/>
      <c r="N23" s="15"/>
      <c r="O23" s="15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</row>
    <row r="24" spans="1:227" ht="12.75" customHeight="1" x14ac:dyDescent="0.2">
      <c r="A24" s="11"/>
      <c r="B24" s="15"/>
      <c r="C24" s="12"/>
      <c r="D24" s="15"/>
      <c r="E24" s="12"/>
      <c r="F24" s="15"/>
      <c r="G24" s="12"/>
      <c r="H24" s="15"/>
      <c r="I24" s="12"/>
      <c r="J24" s="15"/>
      <c r="K24" s="1"/>
      <c r="L24" s="61" t="s">
        <v>6</v>
      </c>
      <c r="M24" s="1"/>
      <c r="N24" s="15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</row>
    <row r="25" spans="1:227" s="1" customFormat="1" ht="12.75" customHeight="1" x14ac:dyDescent="0.2">
      <c r="A25" s="11"/>
      <c r="B25" s="15"/>
      <c r="C25" s="15"/>
      <c r="D25" s="15"/>
      <c r="E25" s="15"/>
      <c r="F25" s="15"/>
      <c r="G25" s="12"/>
      <c r="H25" s="15"/>
      <c r="I25" s="12"/>
      <c r="J25" s="15"/>
      <c r="K25" s="12"/>
      <c r="L25" s="15"/>
      <c r="M25" s="12"/>
      <c r="N25" s="1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</row>
    <row r="26" spans="1:227" ht="12.75" customHeight="1" x14ac:dyDescent="0.2">
      <c r="A26" s="11"/>
      <c r="B26" s="15"/>
      <c r="C26" s="12"/>
      <c r="D26" s="15"/>
      <c r="E26" s="12"/>
      <c r="F26" s="15"/>
      <c r="G26" s="12"/>
      <c r="H26" s="15"/>
      <c r="I26" s="12"/>
      <c r="J26" s="15"/>
      <c r="K26" s="1"/>
      <c r="L26" s="15"/>
      <c r="M26" s="1"/>
      <c r="N26" s="15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</row>
    <row r="27" spans="1:227" ht="12.75" customHeight="1" x14ac:dyDescent="0.2">
      <c r="A27" s="56"/>
      <c r="B27" s="15"/>
      <c r="C27" s="12"/>
      <c r="D27" s="15"/>
      <c r="E27" s="12"/>
      <c r="F27" s="15"/>
      <c r="G27" s="12"/>
      <c r="H27" s="15"/>
      <c r="I27" s="12"/>
      <c r="J27" s="15"/>
      <c r="K27" s="12"/>
      <c r="L27" s="15"/>
      <c r="M27" s="12"/>
      <c r="N27" s="15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</row>
    <row r="28" spans="1:227" ht="12.75" customHeight="1" x14ac:dyDescent="0.2">
      <c r="A28" s="56"/>
      <c r="B28" s="15"/>
      <c r="C28" s="1"/>
      <c r="D28" s="15"/>
      <c r="E28" s="1"/>
      <c r="F28" s="15"/>
      <c r="G28" s="12"/>
      <c r="H28" s="15"/>
      <c r="I28" s="12"/>
      <c r="J28" s="15"/>
      <c r="K28" s="12"/>
      <c r="L28" s="15"/>
      <c r="M28" s="12"/>
      <c r="N28" s="15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</row>
    <row r="29" spans="1:227" ht="12.75" customHeight="1" x14ac:dyDescent="0.2">
      <c r="A29" s="56"/>
      <c r="B29" s="15"/>
      <c r="C29" s="12"/>
      <c r="D29" s="15"/>
      <c r="E29" s="12"/>
      <c r="F29" s="15"/>
      <c r="G29" s="12"/>
      <c r="H29" s="15"/>
      <c r="I29" s="12"/>
      <c r="J29" s="15"/>
      <c r="K29" s="12"/>
      <c r="L29" s="15"/>
      <c r="M29" s="12"/>
      <c r="N29" s="15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</row>
    <row r="30" spans="1:227" ht="12.75" customHeight="1" x14ac:dyDescent="0.2">
      <c r="A30" s="56"/>
      <c r="B30" s="15"/>
      <c r="C30" s="12"/>
      <c r="D30" s="15"/>
      <c r="E30" s="12"/>
      <c r="F30" s="15"/>
      <c r="G30" s="12"/>
      <c r="H30" s="15"/>
      <c r="I30" s="12"/>
      <c r="J30" s="15"/>
      <c r="K30" s="1"/>
      <c r="L30" s="15"/>
      <c r="M30" s="1"/>
      <c r="N30" s="15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</row>
    <row r="31" spans="1:227" ht="12.75" customHeight="1" x14ac:dyDescent="0.2">
      <c r="A31" s="56"/>
      <c r="B31" s="15"/>
      <c r="C31" s="1"/>
      <c r="D31" s="15"/>
      <c r="E31" s="1"/>
      <c r="F31" s="15"/>
      <c r="G31" s="12"/>
      <c r="H31" s="15"/>
      <c r="I31" s="12"/>
      <c r="J31" s="15"/>
      <c r="K31" s="12"/>
      <c r="L31" s="15"/>
      <c r="M31" s="12"/>
      <c r="N31" s="15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</row>
    <row r="32" spans="1:227" ht="12.75" customHeight="1" x14ac:dyDescent="0.2">
      <c r="A32" s="11"/>
      <c r="B32" s="15"/>
      <c r="C32" s="15"/>
      <c r="D32" s="15"/>
      <c r="E32" s="15"/>
      <c r="F32" s="15"/>
      <c r="G32" s="12"/>
      <c r="H32" s="15"/>
      <c r="I32" s="12"/>
      <c r="J32" s="15"/>
      <c r="K32" s="12"/>
      <c r="L32" s="33"/>
      <c r="M32" s="12"/>
      <c r="N32" s="15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</row>
    <row r="33" spans="1:227" ht="12.75" customHeight="1" x14ac:dyDescent="0.2">
      <c r="A33" s="11"/>
      <c r="B33" s="15"/>
      <c r="C33" s="1"/>
      <c r="D33" s="15"/>
      <c r="E33" s="1"/>
      <c r="F33" s="15"/>
      <c r="G33" s="12"/>
      <c r="H33" s="15"/>
      <c r="I33" s="12"/>
      <c r="J33" s="15"/>
      <c r="K33" s="12"/>
      <c r="L33" s="15"/>
      <c r="M33" s="12"/>
      <c r="N33" s="15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</row>
    <row r="34" spans="1:227" ht="30.75" customHeight="1" x14ac:dyDescent="0.2">
      <c r="A34" s="70" t="s">
        <v>1433</v>
      </c>
      <c r="B34" s="15"/>
      <c r="C34" s="12"/>
      <c r="D34" s="15"/>
      <c r="E34" s="12"/>
      <c r="F34" s="15"/>
      <c r="G34" s="12"/>
      <c r="H34" s="15"/>
      <c r="I34" s="12"/>
      <c r="J34" s="15"/>
      <c r="K34" s="1"/>
      <c r="L34" s="15"/>
      <c r="M34" s="1"/>
      <c r="N34" s="15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</row>
    <row r="35" spans="1:227" ht="6.75" customHeight="1" x14ac:dyDescent="0.2">
      <c r="A35" s="11"/>
      <c r="B35" s="15"/>
      <c r="C35" s="15"/>
      <c r="D35" s="15"/>
      <c r="E35" s="15"/>
      <c r="F35" s="15"/>
      <c r="G35" s="12"/>
      <c r="H35" s="15"/>
      <c r="I35" s="12"/>
      <c r="J35" s="15"/>
      <c r="K35" s="12"/>
      <c r="L35" s="15"/>
      <c r="M35" s="12"/>
      <c r="N35" s="1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</row>
    <row r="36" spans="1:227" ht="15.75" x14ac:dyDescent="0.25">
      <c r="A36" s="13" t="s">
        <v>35</v>
      </c>
      <c r="B36" s="36">
        <v>75</v>
      </c>
      <c r="C36" s="36"/>
      <c r="D36" s="36">
        <v>75</v>
      </c>
      <c r="E36" s="36"/>
      <c r="F36" s="36">
        <v>75</v>
      </c>
      <c r="H36" s="36">
        <v>75</v>
      </c>
      <c r="J36" s="36">
        <v>75</v>
      </c>
      <c r="L36" s="36">
        <v>75</v>
      </c>
      <c r="N36" s="36">
        <v>75</v>
      </c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</row>
    <row r="37" spans="1:227" x14ac:dyDescent="0.2">
      <c r="A37" s="13" t="s">
        <v>1681</v>
      </c>
      <c r="B37" s="33">
        <f>COUNTIF(B8:B35,"&gt;75")</f>
        <v>0</v>
      </c>
      <c r="C37" s="33"/>
      <c r="D37" s="33">
        <f>COUNTIF(D8:D35,"&gt;75")</f>
        <v>0</v>
      </c>
      <c r="E37" s="33"/>
      <c r="F37" s="33">
        <f>COUNTIF(F8:F35,"&gt;75")</f>
        <v>0</v>
      </c>
      <c r="H37" s="33">
        <f>COUNTIF(H8:H35,"&gt;75")</f>
        <v>0</v>
      </c>
      <c r="J37" s="33">
        <f>COUNTIF(J8:J35,"&gt;75")</f>
        <v>0</v>
      </c>
      <c r="L37" s="33">
        <f>COUNTIF(L8:L35,"&gt;75")</f>
        <v>0</v>
      </c>
      <c r="N37" s="33">
        <f>COUNTIF(N8:N35,"&gt;75")</f>
        <v>0</v>
      </c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</row>
    <row r="38" spans="1:227" ht="6.75" customHeight="1" x14ac:dyDescent="0.2">
      <c r="A38" s="13"/>
      <c r="B38" s="37"/>
      <c r="C38" s="37"/>
      <c r="D38" s="33"/>
      <c r="E38" s="33"/>
      <c r="F38" s="33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</row>
    <row r="39" spans="1:227" x14ac:dyDescent="0.2">
      <c r="A39" s="13" t="s">
        <v>23</v>
      </c>
      <c r="B39" s="35">
        <v>45</v>
      </c>
      <c r="C39" s="38"/>
      <c r="D39" s="35">
        <v>51</v>
      </c>
      <c r="E39" s="33"/>
      <c r="F39" s="35">
        <v>39</v>
      </c>
      <c r="H39" s="35">
        <v>45</v>
      </c>
      <c r="J39" s="35">
        <v>30</v>
      </c>
      <c r="L39" s="35">
        <v>48</v>
      </c>
      <c r="N39" s="35">
        <v>33</v>
      </c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</row>
    <row r="40" spans="1:227" x14ac:dyDescent="0.2">
      <c r="A40" s="13" t="s">
        <v>1681</v>
      </c>
      <c r="B40" s="33">
        <f>COUNTIF(B8:B35,"&gt;45")</f>
        <v>0</v>
      </c>
      <c r="C40" s="33"/>
      <c r="D40" s="33">
        <f>COUNTIF(D8:D35,"&gt;51")</f>
        <v>0</v>
      </c>
      <c r="E40" s="33"/>
      <c r="F40" s="33">
        <f>COUNTIF(F8:F35,"&gt;39")</f>
        <v>0</v>
      </c>
      <c r="H40" s="33">
        <f>COUNTIF(H8:H35,"&gt;45")</f>
        <v>0</v>
      </c>
      <c r="J40" s="33">
        <f>COUNTIF(J8:J35,"&gt;30")</f>
        <v>0</v>
      </c>
      <c r="L40" s="33">
        <f>COUNTIF(L8:L35,"&gt;48")</f>
        <v>0</v>
      </c>
      <c r="N40" s="33">
        <f>COUNTIF(N9:N35,"&gt;33")</f>
        <v>0</v>
      </c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</row>
    <row r="41" spans="1:227" ht="7.5" customHeight="1" x14ac:dyDescent="0.2">
      <c r="A41" s="13"/>
      <c r="B41" s="37"/>
      <c r="C41" s="37"/>
      <c r="D41" s="33"/>
      <c r="E41" s="33"/>
      <c r="F41" s="33"/>
      <c r="H41" s="33"/>
      <c r="J41" s="33"/>
      <c r="L41" s="33"/>
      <c r="N41" s="33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</row>
    <row r="42" spans="1:227" s="14" customFormat="1" ht="12.75" customHeight="1" x14ac:dyDescent="0.2">
      <c r="A42" s="13" t="s">
        <v>24</v>
      </c>
      <c r="B42" s="7">
        <f>COUNT(B3:B35)</f>
        <v>0</v>
      </c>
      <c r="C42" s="1"/>
      <c r="D42" s="7">
        <f>COUNT(D3:D35)</f>
        <v>0</v>
      </c>
      <c r="E42" s="1"/>
      <c r="F42" s="7">
        <f>COUNT(F3:F35)</f>
        <v>0</v>
      </c>
      <c r="G42" s="1"/>
      <c r="H42" s="7">
        <f>COUNT(H3:H35)</f>
        <v>0</v>
      </c>
      <c r="I42" s="1"/>
      <c r="J42" s="7">
        <f>COUNT(J3:J35)</f>
        <v>0</v>
      </c>
      <c r="K42" s="1"/>
      <c r="L42" s="7">
        <f>COUNT(L3:L35)</f>
        <v>0</v>
      </c>
      <c r="M42" s="1"/>
      <c r="N42" s="7">
        <f>COUNT(N3:N35)</f>
        <v>0</v>
      </c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</row>
    <row r="43" spans="1:227" s="14" customFormat="1" ht="12.75" customHeight="1" x14ac:dyDescent="0.2">
      <c r="A43" s="13" t="s">
        <v>25</v>
      </c>
      <c r="B43" s="12">
        <f>MIN(B3:B35)</f>
        <v>0</v>
      </c>
      <c r="C43" s="1"/>
      <c r="D43" s="12">
        <f>MIN(D3:D35)</f>
        <v>0</v>
      </c>
      <c r="E43" s="1"/>
      <c r="F43" s="12">
        <f>MIN(F3:F35)</f>
        <v>0</v>
      </c>
      <c r="G43" s="1"/>
      <c r="H43" s="12">
        <f>MIN(H3:H35)</f>
        <v>0</v>
      </c>
      <c r="I43" s="1"/>
      <c r="J43" s="12">
        <f>MIN(J3:J35)</f>
        <v>0</v>
      </c>
      <c r="K43" s="1"/>
      <c r="L43" s="12">
        <f>MIN(L3:L35)</f>
        <v>0</v>
      </c>
      <c r="M43" s="1"/>
      <c r="N43" s="12">
        <f>MIN(N3:N35)</f>
        <v>0</v>
      </c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</row>
    <row r="44" spans="1:227" s="14" customFormat="1" ht="12.75" customHeight="1" x14ac:dyDescent="0.2">
      <c r="A44" s="13" t="s">
        <v>26</v>
      </c>
      <c r="B44" s="12" t="e">
        <f>AVERAGE(B3:B35)</f>
        <v>#DIV/0!</v>
      </c>
      <c r="C44" s="1"/>
      <c r="D44" s="12" t="e">
        <f>AVERAGE(D3:D35)</f>
        <v>#DIV/0!</v>
      </c>
      <c r="E44" s="1"/>
      <c r="F44" s="12" t="e">
        <f>AVERAGE(F3:F35)</f>
        <v>#DIV/0!</v>
      </c>
      <c r="G44" s="1"/>
      <c r="H44" s="12" t="e">
        <f>AVERAGE(H3:H35)</f>
        <v>#DIV/0!</v>
      </c>
      <c r="I44" s="1"/>
      <c r="J44" s="12" t="e">
        <f>AVERAGE(J3:J35)</f>
        <v>#DIV/0!</v>
      </c>
      <c r="K44" s="1"/>
      <c r="L44" s="12" t="e">
        <f>AVERAGE(L3:L35)</f>
        <v>#DIV/0!</v>
      </c>
      <c r="M44" s="1"/>
      <c r="N44" s="12" t="e">
        <f>AVERAGE(N3:N35)</f>
        <v>#DIV/0!</v>
      </c>
    </row>
    <row r="45" spans="1:227" s="14" customFormat="1" ht="12.75" customHeight="1" x14ac:dyDescent="0.2">
      <c r="A45" s="13" t="s">
        <v>27</v>
      </c>
      <c r="B45" s="12">
        <f>MAX(B3:B35)</f>
        <v>0</v>
      </c>
      <c r="C45" s="1"/>
      <c r="D45" s="12">
        <f>MAX(D3:D35)</f>
        <v>0</v>
      </c>
      <c r="E45" s="1"/>
      <c r="F45" s="12">
        <f>MAX(F3:F35)</f>
        <v>0</v>
      </c>
      <c r="G45" s="1"/>
      <c r="H45" s="12">
        <f>MAX(H3:H35)</f>
        <v>0</v>
      </c>
      <c r="I45" s="1"/>
      <c r="J45" s="12">
        <f>MAX(J3:J35)</f>
        <v>0</v>
      </c>
      <c r="K45" s="1"/>
      <c r="L45" s="12">
        <f>MAX(L3:L35)</f>
        <v>0</v>
      </c>
      <c r="M45" s="1"/>
      <c r="N45" s="12">
        <f>MAX(N3:N35)</f>
        <v>0</v>
      </c>
    </row>
    <row r="46" spans="1:227" x14ac:dyDescent="0.2">
      <c r="A46" s="37"/>
      <c r="B46" s="37"/>
      <c r="C46" s="37"/>
    </row>
    <row r="47" spans="1:227" x14ac:dyDescent="0.2">
      <c r="A47" s="37"/>
      <c r="B47" s="37"/>
      <c r="C47" s="37"/>
    </row>
    <row r="48" spans="1:227" x14ac:dyDescent="0.2">
      <c r="A48" s="1"/>
    </row>
    <row r="49" spans="1:14" x14ac:dyDescent="0.2">
      <c r="A49" s="146"/>
      <c r="B49" s="146"/>
      <c r="C49" s="146"/>
      <c r="D49" s="146"/>
      <c r="E49" s="146"/>
      <c r="F49" s="146"/>
      <c r="G49" s="146"/>
      <c r="H49" s="146"/>
    </row>
    <row r="52" spans="1:14" x14ac:dyDescent="0.2">
      <c r="A52" s="69" t="s">
        <v>1745</v>
      </c>
    </row>
    <row r="53" spans="1:14" ht="7.5" customHeight="1" x14ac:dyDescent="0.2">
      <c r="A53" s="69"/>
    </row>
    <row r="54" spans="1:14" ht="24" x14ac:dyDescent="0.2">
      <c r="A54" s="73" t="s">
        <v>1682</v>
      </c>
      <c r="B54" s="71">
        <v>0</v>
      </c>
      <c r="C54" s="71"/>
      <c r="D54" s="71">
        <v>0</v>
      </c>
      <c r="E54" s="71"/>
      <c r="F54" s="71">
        <v>0</v>
      </c>
      <c r="G54" s="71"/>
      <c r="H54" s="71">
        <v>0</v>
      </c>
      <c r="I54" s="71"/>
      <c r="J54" s="71">
        <v>0</v>
      </c>
      <c r="K54" s="71"/>
      <c r="L54" s="71">
        <v>0</v>
      </c>
      <c r="M54" s="71"/>
      <c r="N54" s="71">
        <v>0</v>
      </c>
    </row>
    <row r="55" spans="1:14" ht="24" x14ac:dyDescent="0.2">
      <c r="A55" s="73" t="s">
        <v>1683</v>
      </c>
      <c r="B55" s="71">
        <v>0</v>
      </c>
      <c r="C55" s="71"/>
      <c r="D55" s="71">
        <v>0</v>
      </c>
      <c r="E55" s="71"/>
      <c r="F55" s="71">
        <v>0</v>
      </c>
      <c r="G55" s="71"/>
      <c r="H55" s="71">
        <v>0</v>
      </c>
      <c r="I55" s="71"/>
      <c r="J55" s="71">
        <v>0</v>
      </c>
      <c r="K55" s="71"/>
      <c r="L55" s="71">
        <v>0</v>
      </c>
      <c r="M55" s="71"/>
      <c r="N55" s="71">
        <v>0</v>
      </c>
    </row>
    <row r="56" spans="1:14" x14ac:dyDescent="0.2">
      <c r="A56" s="67"/>
    </row>
    <row r="57" spans="1:14" x14ac:dyDescent="0.2">
      <c r="A57" s="67" t="s">
        <v>24</v>
      </c>
      <c r="B57" s="72">
        <v>6</v>
      </c>
      <c r="C57" s="72"/>
      <c r="D57" s="72">
        <v>6</v>
      </c>
      <c r="E57" s="72"/>
      <c r="F57" s="72">
        <v>6</v>
      </c>
      <c r="G57" s="72"/>
      <c r="H57" s="72">
        <v>6</v>
      </c>
      <c r="I57" s="72"/>
      <c r="J57" s="72">
        <v>6</v>
      </c>
      <c r="K57" s="72"/>
      <c r="L57" s="72">
        <v>6</v>
      </c>
      <c r="M57" s="72"/>
      <c r="N57" s="72">
        <v>6</v>
      </c>
    </row>
    <row r="58" spans="1:14" x14ac:dyDescent="0.2">
      <c r="A58" s="67" t="s">
        <v>25</v>
      </c>
      <c r="B58" s="72">
        <v>12</v>
      </c>
      <c r="C58" s="72"/>
      <c r="D58" s="72">
        <v>11</v>
      </c>
      <c r="E58" s="72"/>
      <c r="F58" s="72">
        <v>6</v>
      </c>
      <c r="G58" s="72"/>
      <c r="H58" s="72">
        <v>12</v>
      </c>
      <c r="I58" s="72"/>
      <c r="J58" s="72">
        <v>7</v>
      </c>
      <c r="K58" s="72"/>
      <c r="L58" s="72">
        <v>9</v>
      </c>
      <c r="M58" s="72"/>
      <c r="N58" s="72">
        <v>5</v>
      </c>
    </row>
    <row r="59" spans="1:14" x14ac:dyDescent="0.2">
      <c r="A59" s="67" t="s">
        <v>26</v>
      </c>
      <c r="B59" s="72">
        <v>14</v>
      </c>
      <c r="C59" s="72"/>
      <c r="D59" s="72">
        <v>12</v>
      </c>
      <c r="E59" s="72"/>
      <c r="F59" s="72">
        <v>6.666666666666667</v>
      </c>
      <c r="G59" s="72"/>
      <c r="H59" s="72">
        <v>14.166666666666666</v>
      </c>
      <c r="I59" s="72"/>
      <c r="J59" s="72">
        <v>10.5</v>
      </c>
      <c r="K59" s="72"/>
      <c r="L59" s="72">
        <v>10.166666666666666</v>
      </c>
      <c r="M59" s="72"/>
      <c r="N59" s="72">
        <v>5.833333333333333</v>
      </c>
    </row>
    <row r="60" spans="1:14" x14ac:dyDescent="0.2">
      <c r="A60" s="67" t="s">
        <v>27</v>
      </c>
      <c r="B60" s="72">
        <v>17</v>
      </c>
      <c r="C60" s="72"/>
      <c r="D60" s="72">
        <v>13</v>
      </c>
      <c r="E60" s="72"/>
      <c r="F60" s="72">
        <v>8</v>
      </c>
      <c r="G60" s="72"/>
      <c r="H60" s="72">
        <v>17</v>
      </c>
      <c r="I60" s="72"/>
      <c r="J60" s="72">
        <v>20</v>
      </c>
      <c r="K60" s="72"/>
      <c r="L60" s="72">
        <v>11</v>
      </c>
      <c r="M60" s="72"/>
      <c r="N60" s="72">
        <v>6</v>
      </c>
    </row>
    <row r="61" spans="1:14" customFormat="1" x14ac:dyDescent="0.2"/>
    <row r="62" spans="1:14" customFormat="1" x14ac:dyDescent="0.2"/>
    <row r="63" spans="1:14" customFormat="1" x14ac:dyDescent="0.2"/>
    <row r="64" spans="1:14" customFormat="1" x14ac:dyDescent="0.2"/>
    <row r="65" spans="1:7" customFormat="1" x14ac:dyDescent="0.2"/>
    <row r="66" spans="1:7" customFormat="1" x14ac:dyDescent="0.2"/>
    <row r="67" spans="1:7" customFormat="1" x14ac:dyDescent="0.2">
      <c r="A67" s="64"/>
      <c r="B67" s="1"/>
      <c r="C67" s="1"/>
      <c r="D67" s="1"/>
      <c r="E67" s="1"/>
      <c r="F67" s="7"/>
    </row>
    <row r="68" spans="1:7" customFormat="1" x14ac:dyDescent="0.2">
      <c r="A68" s="64"/>
      <c r="B68" s="1"/>
      <c r="C68" s="1"/>
      <c r="D68" s="1"/>
      <c r="E68" s="1"/>
      <c r="F68" s="7"/>
    </row>
    <row r="69" spans="1:7" customFormat="1" x14ac:dyDescent="0.2">
      <c r="A69" s="64"/>
      <c r="B69" s="31"/>
      <c r="C69" s="31"/>
      <c r="D69" s="31"/>
      <c r="E69" s="31"/>
      <c r="F69" s="31"/>
    </row>
    <row r="70" spans="1:7" customFormat="1" x14ac:dyDescent="0.2">
      <c r="A70" s="64"/>
      <c r="B70" s="31"/>
      <c r="C70" s="31"/>
      <c r="D70" s="31"/>
      <c r="E70" s="31"/>
      <c r="F70" s="31"/>
      <c r="G70" s="1"/>
    </row>
    <row r="71" spans="1:7" customFormat="1" x14ac:dyDescent="0.2">
      <c r="A71" s="31"/>
      <c r="B71" s="31"/>
      <c r="C71" s="31"/>
      <c r="D71" s="31"/>
      <c r="E71" s="31"/>
      <c r="F71" s="31"/>
      <c r="G71" s="1"/>
    </row>
    <row r="72" spans="1:7" customFormat="1" x14ac:dyDescent="0.2"/>
    <row r="73" spans="1:7" customFormat="1" x14ac:dyDescent="0.2"/>
    <row r="74" spans="1:7" customFormat="1" x14ac:dyDescent="0.2"/>
    <row r="75" spans="1:7" customFormat="1" x14ac:dyDescent="0.2"/>
    <row r="76" spans="1:7" customFormat="1" x14ac:dyDescent="0.2"/>
    <row r="77" spans="1:7" customFormat="1" x14ac:dyDescent="0.2"/>
    <row r="78" spans="1:7" customFormat="1" x14ac:dyDescent="0.2"/>
    <row r="79" spans="1:7" customFormat="1" x14ac:dyDescent="0.2"/>
    <row r="80" spans="1:7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</sheetData>
  <mergeCells count="3">
    <mergeCell ref="A1:N1"/>
    <mergeCell ref="A49:H49"/>
    <mergeCell ref="A2:N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
All analytical values as mg/dry KG.
NS=No Sample;NA=NoAnalysis
NR=Not Required;ND=No Data Available
&amp;C8 - Molybdenum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M107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39" width="8.85546875" customWidth="1"/>
    <col min="40" max="16384" width="9.140625" style="31"/>
  </cols>
  <sheetData>
    <row r="1" spans="1:39" ht="13.5" customHeight="1" x14ac:dyDescent="0.2">
      <c r="A1" s="144" t="s">
        <v>1691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84"/>
    </row>
    <row r="2" spans="1:39" s="1" customFormat="1" ht="13.5" customHeight="1" x14ac:dyDescent="0.2">
      <c r="A2" s="143" t="s">
        <v>2026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ht="13.5" customHeight="1" x14ac:dyDescent="0.2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9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9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9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9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9" s="1" customFormat="1" ht="13.5" customHeight="1" x14ac:dyDescent="0.2">
      <c r="A8" s="129">
        <v>45663</v>
      </c>
      <c r="B8" s="7">
        <v>20</v>
      </c>
      <c r="C8" s="7"/>
      <c r="D8" s="7">
        <v>32</v>
      </c>
      <c r="E8" s="7"/>
      <c r="F8" s="7">
        <v>14</v>
      </c>
      <c r="G8" s="7"/>
      <c r="H8" s="7">
        <v>36</v>
      </c>
      <c r="I8" s="7"/>
      <c r="J8" s="7">
        <v>29</v>
      </c>
      <c r="K8" s="7"/>
      <c r="L8" s="7">
        <v>81</v>
      </c>
      <c r="M8" s="7"/>
      <c r="N8" s="7">
        <v>9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1" customFormat="1" ht="13.5" customHeight="1" x14ac:dyDescent="0.2">
      <c r="A9" s="129">
        <v>45691</v>
      </c>
      <c r="B9" s="7">
        <v>25</v>
      </c>
      <c r="C9" s="7"/>
      <c r="D9" s="7">
        <v>35</v>
      </c>
      <c r="E9" s="7"/>
      <c r="F9" s="7">
        <v>46</v>
      </c>
      <c r="G9" s="7"/>
      <c r="H9" s="7">
        <v>42</v>
      </c>
      <c r="I9" s="7"/>
      <c r="J9" s="7">
        <v>37</v>
      </c>
      <c r="K9" s="7"/>
      <c r="L9" s="7">
        <v>47</v>
      </c>
      <c r="M9" s="7"/>
      <c r="N9" s="7">
        <v>16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1" customFormat="1" ht="13.5" customHeight="1" x14ac:dyDescent="0.2">
      <c r="A10" s="129">
        <v>45719</v>
      </c>
      <c r="B10" s="7">
        <v>25</v>
      </c>
      <c r="C10" s="7"/>
      <c r="D10" s="7">
        <v>36</v>
      </c>
      <c r="E10" s="7"/>
      <c r="F10" s="7">
        <v>21</v>
      </c>
      <c r="G10" s="7"/>
      <c r="H10" s="7">
        <v>42</v>
      </c>
      <c r="I10" s="7"/>
      <c r="J10" s="7">
        <v>27</v>
      </c>
      <c r="K10" s="7"/>
      <c r="L10" s="7">
        <v>28</v>
      </c>
      <c r="M10" s="7"/>
      <c r="N10" s="7">
        <v>11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s="1" customFormat="1" ht="13.5" customHeight="1" x14ac:dyDescent="0.2">
      <c r="A11" s="12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s="1" customFormat="1" ht="13.5" customHeight="1" x14ac:dyDescent="0.2">
      <c r="A12" s="12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39" s="1" customFormat="1" ht="13.5" customHeight="1" x14ac:dyDescent="0.2">
      <c r="A13" s="12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6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39" ht="13.5" customHeight="1" x14ac:dyDescent="0.2">
      <c r="A14" s="129"/>
      <c r="B14" s="7"/>
      <c r="C14" s="7"/>
      <c r="D14" s="7"/>
      <c r="F14" s="7"/>
      <c r="H14" s="7"/>
      <c r="J14" s="7"/>
      <c r="L14" s="7"/>
      <c r="N14" s="7"/>
      <c r="O14" s="88"/>
    </row>
    <row r="15" spans="1:39" ht="13.5" customHeight="1" x14ac:dyDescent="0.2">
      <c r="A15" s="129"/>
      <c r="B15" s="7"/>
      <c r="C15" s="7"/>
      <c r="D15" s="7"/>
      <c r="F15" s="7"/>
      <c r="H15" s="7"/>
      <c r="J15" s="7"/>
      <c r="L15" s="7"/>
      <c r="N15" s="7"/>
      <c r="O15" s="88"/>
    </row>
    <row r="16" spans="1:39" ht="13.5" customHeight="1" x14ac:dyDescent="0.2">
      <c r="A16" s="129"/>
      <c r="B16" s="7"/>
      <c r="C16" s="7"/>
      <c r="D16" s="7"/>
      <c r="F16" s="7"/>
      <c r="H16" s="7"/>
      <c r="J16" s="7"/>
      <c r="L16" s="7"/>
      <c r="N16" s="7"/>
      <c r="O16" s="88"/>
    </row>
    <row r="17" spans="1:39" ht="13.5" customHeight="1" x14ac:dyDescent="0.2">
      <c r="A17" s="129"/>
      <c r="B17" s="7"/>
      <c r="C17" s="7"/>
      <c r="D17" s="7"/>
      <c r="F17" s="7"/>
      <c r="H17" s="7"/>
      <c r="J17" s="7"/>
      <c r="L17" s="7"/>
      <c r="N17" s="7"/>
      <c r="O17" s="88"/>
    </row>
    <row r="18" spans="1:39" ht="13.5" customHeight="1" x14ac:dyDescent="0.2">
      <c r="A18" s="129"/>
      <c r="B18" s="7"/>
      <c r="C18" s="7"/>
      <c r="D18" s="7"/>
      <c r="F18" s="7"/>
      <c r="H18" s="7"/>
      <c r="J18" s="7"/>
      <c r="L18" s="7"/>
      <c r="N18" s="7"/>
      <c r="O18" s="87"/>
    </row>
    <row r="19" spans="1:39" ht="13.5" customHeight="1" x14ac:dyDescent="0.2">
      <c r="A19" s="129"/>
      <c r="B19" s="7"/>
      <c r="C19" s="7"/>
      <c r="D19" s="7"/>
      <c r="F19" s="7"/>
      <c r="H19" s="7"/>
      <c r="J19" s="7"/>
      <c r="L19" s="7"/>
      <c r="N19" s="7"/>
      <c r="O19" s="88"/>
    </row>
    <row r="20" spans="1:39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39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39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39" ht="13.5" customHeight="1" x14ac:dyDescent="0.25">
      <c r="A23" s="13" t="s">
        <v>35</v>
      </c>
      <c r="B23" s="126">
        <v>420</v>
      </c>
      <c r="C23" s="7"/>
      <c r="D23" s="126">
        <v>420</v>
      </c>
      <c r="F23" s="126">
        <v>420</v>
      </c>
      <c r="H23" s="126">
        <v>420</v>
      </c>
      <c r="J23" s="126">
        <v>420</v>
      </c>
      <c r="L23" s="126">
        <v>420</v>
      </c>
      <c r="N23" s="126">
        <v>420</v>
      </c>
    </row>
    <row r="24" spans="1:39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39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39" ht="13.5" customHeight="1" x14ac:dyDescent="0.2">
      <c r="A26" s="13" t="s">
        <v>23</v>
      </c>
      <c r="B26" s="127">
        <v>254</v>
      </c>
      <c r="C26" s="7"/>
      <c r="D26" s="127">
        <v>286</v>
      </c>
      <c r="F26" s="127">
        <v>220</v>
      </c>
      <c r="H26" s="127">
        <v>254</v>
      </c>
      <c r="J26" s="127">
        <v>170</v>
      </c>
      <c r="L26" s="127">
        <v>268</v>
      </c>
      <c r="N26" s="127">
        <v>185</v>
      </c>
    </row>
    <row r="27" spans="1:39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39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39" s="14" customFormat="1" ht="13.5" customHeight="1" x14ac:dyDescent="0.2">
      <c r="A29" s="78" t="s">
        <v>24</v>
      </c>
      <c r="B29" s="68">
        <v>3</v>
      </c>
      <c r="C29" s="68"/>
      <c r="D29" s="68">
        <v>3</v>
      </c>
      <c r="E29" s="68"/>
      <c r="F29" s="68">
        <v>3</v>
      </c>
      <c r="G29" s="68"/>
      <c r="H29" s="68">
        <v>3</v>
      </c>
      <c r="I29" s="68"/>
      <c r="J29" s="68">
        <v>3</v>
      </c>
      <c r="K29" s="68"/>
      <c r="L29" s="68">
        <v>3</v>
      </c>
      <c r="M29" s="68"/>
      <c r="N29" s="68">
        <v>3</v>
      </c>
      <c r="O29" s="7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14" customFormat="1" ht="13.5" customHeight="1" x14ac:dyDescent="0.2">
      <c r="A30" s="13" t="s">
        <v>25</v>
      </c>
      <c r="B30" s="7">
        <v>20</v>
      </c>
      <c r="C30" s="7"/>
      <c r="D30" s="7">
        <v>32</v>
      </c>
      <c r="E30" s="7"/>
      <c r="F30" s="7">
        <v>14</v>
      </c>
      <c r="G30" s="7"/>
      <c r="H30" s="7">
        <v>36</v>
      </c>
      <c r="I30" s="7"/>
      <c r="J30" s="7">
        <v>27</v>
      </c>
      <c r="K30" s="7"/>
      <c r="L30" s="7">
        <v>28</v>
      </c>
      <c r="M30" s="7"/>
      <c r="N30" s="7">
        <v>9</v>
      </c>
      <c r="O30" s="1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14" customFormat="1" ht="13.5" customHeight="1" x14ac:dyDescent="0.2">
      <c r="A31" s="13" t="s">
        <v>26</v>
      </c>
      <c r="B31" s="7">
        <v>23</v>
      </c>
      <c r="C31" s="7"/>
      <c r="D31" s="7">
        <v>34</v>
      </c>
      <c r="E31" s="7"/>
      <c r="F31" s="7">
        <v>27</v>
      </c>
      <c r="G31" s="7"/>
      <c r="H31" s="7">
        <v>40</v>
      </c>
      <c r="I31" s="7"/>
      <c r="J31" s="7">
        <v>31</v>
      </c>
      <c r="K31" s="7"/>
      <c r="L31" s="7">
        <v>52</v>
      </c>
      <c r="M31" s="7"/>
      <c r="N31" s="7">
        <v>12</v>
      </c>
      <c r="O31" s="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14" customFormat="1" ht="13.5" customHeight="1" x14ac:dyDescent="0.2">
      <c r="A32" s="13" t="s">
        <v>27</v>
      </c>
      <c r="B32" s="7">
        <v>25</v>
      </c>
      <c r="C32" s="7"/>
      <c r="D32" s="7">
        <v>36</v>
      </c>
      <c r="E32" s="7"/>
      <c r="F32" s="7">
        <v>46</v>
      </c>
      <c r="G32" s="7"/>
      <c r="H32" s="7">
        <v>42</v>
      </c>
      <c r="I32" s="7"/>
      <c r="J32" s="7">
        <v>37</v>
      </c>
      <c r="K32" s="7"/>
      <c r="L32" s="7">
        <v>81</v>
      </c>
      <c r="M32" s="7"/>
      <c r="N32" s="7">
        <v>16</v>
      </c>
      <c r="O32" s="1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4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4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124" t="s">
        <v>2019</v>
      </c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4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4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4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4" ht="13.5" customHeight="1" x14ac:dyDescent="0.2">
      <c r="A46" s="67" t="s">
        <v>25</v>
      </c>
      <c r="B46" s="63">
        <v>24</v>
      </c>
      <c r="C46" s="63"/>
      <c r="D46" s="63">
        <v>33</v>
      </c>
      <c r="E46" s="63"/>
      <c r="F46" s="63">
        <v>15</v>
      </c>
      <c r="G46" s="63"/>
      <c r="H46" s="63">
        <v>40</v>
      </c>
      <c r="I46" s="63"/>
      <c r="J46" s="63">
        <v>24</v>
      </c>
      <c r="K46" s="63"/>
      <c r="L46" s="63">
        <v>24</v>
      </c>
      <c r="M46" s="63"/>
      <c r="N46" s="63">
        <v>10</v>
      </c>
    </row>
    <row r="47" spans="1:14" ht="13.5" customHeight="1" x14ac:dyDescent="0.2">
      <c r="A47" s="67" t="s">
        <v>26</v>
      </c>
      <c r="B47" s="63">
        <v>27.333333333333332</v>
      </c>
      <c r="C47" s="63"/>
      <c r="D47" s="63">
        <v>36.833333333333336</v>
      </c>
      <c r="E47" s="63"/>
      <c r="F47" s="63">
        <v>22.583333333333332</v>
      </c>
      <c r="G47" s="63"/>
      <c r="H47" s="63">
        <v>44.416666666666664</v>
      </c>
      <c r="I47" s="63"/>
      <c r="J47" s="63">
        <v>30.166666666666668</v>
      </c>
      <c r="K47" s="63"/>
      <c r="L47" s="63">
        <v>36.916666666666664</v>
      </c>
      <c r="M47" s="63"/>
      <c r="N47" s="63">
        <v>13.5</v>
      </c>
    </row>
    <row r="48" spans="1:14" ht="13.5" customHeight="1" x14ac:dyDescent="0.2">
      <c r="A48" s="67" t="s">
        <v>27</v>
      </c>
      <c r="B48" s="63">
        <v>30</v>
      </c>
      <c r="C48" s="63"/>
      <c r="D48" s="63">
        <v>41</v>
      </c>
      <c r="E48" s="63"/>
      <c r="F48" s="63">
        <v>41</v>
      </c>
      <c r="G48" s="63"/>
      <c r="H48" s="63">
        <v>48</v>
      </c>
      <c r="I48" s="63"/>
      <c r="J48" s="63">
        <v>36</v>
      </c>
      <c r="K48" s="63"/>
      <c r="L48" s="63">
        <v>61</v>
      </c>
      <c r="M48" s="63"/>
      <c r="N48" s="63">
        <v>19</v>
      </c>
    </row>
    <row r="49" spans="1:15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5" ht="13.5" customHeight="1" x14ac:dyDescent="0.2">
      <c r="B50" s="7"/>
      <c r="C50" s="7"/>
      <c r="D50" s="7"/>
      <c r="F50" s="7"/>
      <c r="H50" s="7"/>
      <c r="J50" s="7"/>
      <c r="L50" s="7"/>
      <c r="N50" s="7"/>
    </row>
    <row r="51" spans="1:15" x14ac:dyDescent="0.2">
      <c r="A51" s="64"/>
      <c r="B51" s="7"/>
      <c r="C51" s="7"/>
      <c r="D51" s="7"/>
      <c r="F51" s="7"/>
      <c r="H51" s="7"/>
      <c r="J51" s="7"/>
      <c r="L51" s="7"/>
      <c r="N51" s="7"/>
    </row>
    <row r="52" spans="1:15" x14ac:dyDescent="0.2">
      <c r="A52" s="64"/>
      <c r="B52" s="7"/>
      <c r="C52" s="7"/>
      <c r="D52" s="7"/>
      <c r="F52" s="7"/>
      <c r="H52" s="7"/>
      <c r="J52" s="7"/>
      <c r="L52" s="7"/>
      <c r="N52" s="7"/>
    </row>
    <row r="53" spans="1:15" x14ac:dyDescent="0.2">
      <c r="A53" s="64"/>
      <c r="B53" s="7"/>
      <c r="C53" s="7"/>
      <c r="D53" s="7"/>
      <c r="F53" s="7"/>
      <c r="H53" s="7"/>
      <c r="J53" s="7"/>
      <c r="L53" s="7"/>
      <c r="N53" s="7"/>
    </row>
    <row r="54" spans="1:15" x14ac:dyDescent="0.2">
      <c r="A54" s="64"/>
      <c r="B54" s="7"/>
      <c r="C54" s="7"/>
      <c r="D54" s="7"/>
      <c r="F54" s="7"/>
      <c r="H54" s="7"/>
      <c r="J54" s="7"/>
      <c r="L54" s="7"/>
      <c r="N54" s="7"/>
    </row>
    <row r="55" spans="1:15" x14ac:dyDescent="0.2">
      <c r="A55" s="64"/>
      <c r="B55" s="7"/>
      <c r="C55" s="7"/>
      <c r="D55" s="7"/>
      <c r="F55" s="7"/>
      <c r="H55" s="7"/>
      <c r="J55" s="7"/>
      <c r="L55" s="7"/>
      <c r="N55" s="7"/>
    </row>
    <row r="56" spans="1:15" x14ac:dyDescent="0.2">
      <c r="B56" s="7"/>
      <c r="C56" s="7"/>
      <c r="D56" s="7"/>
      <c r="F56" s="7"/>
      <c r="H56" s="7"/>
      <c r="J56" s="7"/>
      <c r="L56" s="7"/>
      <c r="N56" s="7"/>
    </row>
    <row r="57" spans="1:15" x14ac:dyDescent="0.2">
      <c r="B57" s="7"/>
      <c r="C57" s="7"/>
      <c r="D57" s="7"/>
      <c r="F57" s="7"/>
      <c r="H57" s="7"/>
      <c r="J57" s="7"/>
      <c r="L57" s="7"/>
      <c r="N57" s="7"/>
    </row>
    <row r="58" spans="1:15" x14ac:dyDescent="0.2">
      <c r="A58" s="64"/>
      <c r="B58" s="7"/>
      <c r="C58" s="7"/>
      <c r="D58" s="7"/>
      <c r="F58" s="7"/>
      <c r="H58" s="7"/>
      <c r="J58" s="7"/>
      <c r="L58" s="7"/>
      <c r="N58" s="7"/>
    </row>
    <row r="59" spans="1:15" customFormat="1" x14ac:dyDescent="0.2">
      <c r="A59" s="1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"/>
    </row>
    <row r="60" spans="1:15" customFormat="1" x14ac:dyDescent="0.2">
      <c r="A60" s="1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"/>
    </row>
    <row r="61" spans="1:15" customFormat="1" x14ac:dyDescent="0.2">
      <c r="A61" s="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"/>
    </row>
    <row r="62" spans="1:15" customFormat="1" x14ac:dyDescent="0.2">
      <c r="A62" s="1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"/>
    </row>
    <row r="63" spans="1:15" customFormat="1" x14ac:dyDescent="0.2">
      <c r="A63" s="1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"/>
    </row>
    <row r="64" spans="1:15" customFormat="1" x14ac:dyDescent="0.2">
      <c r="A64" s="64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"/>
    </row>
    <row r="65" spans="1:15" customFormat="1" x14ac:dyDescent="0.2">
      <c r="A65" s="1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"/>
    </row>
    <row r="66" spans="1:15" customFormat="1" x14ac:dyDescent="0.2">
      <c r="A66" s="1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"/>
    </row>
    <row r="67" spans="1:15" customFormat="1" x14ac:dyDescent="0.2">
      <c r="A67" s="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1"/>
    </row>
    <row r="68" spans="1:15" customFormat="1" x14ac:dyDescent="0.2">
      <c r="A68" s="1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"/>
    </row>
    <row r="69" spans="1:15" customFormat="1" x14ac:dyDescent="0.2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"/>
    </row>
    <row r="70" spans="1:15" customFormat="1" x14ac:dyDescent="0.2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"/>
    </row>
    <row r="71" spans="1:15" customFormat="1" x14ac:dyDescent="0.2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/>
    </row>
    <row r="72" spans="1:15" customFormat="1" x14ac:dyDescent="0.2">
      <c r="A72" s="1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"/>
    </row>
    <row r="73" spans="1:15" customFormat="1" x14ac:dyDescent="0.2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"/>
    </row>
    <row r="74" spans="1:15" customFormat="1" x14ac:dyDescent="0.2">
      <c r="A74" s="1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"/>
    </row>
    <row r="75" spans="1:15" customFormat="1" x14ac:dyDescent="0.2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"/>
    </row>
    <row r="76" spans="1:15" customFormat="1" x14ac:dyDescent="0.2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"/>
    </row>
    <row r="77" spans="1:15" customFormat="1" x14ac:dyDescent="0.2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/>
    </row>
    <row r="78" spans="1:15" customFormat="1" x14ac:dyDescent="0.2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"/>
    </row>
    <row r="79" spans="1:15" customFormat="1" x14ac:dyDescent="0.2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customFormat="1" x14ac:dyDescent="0.2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customFormat="1" x14ac:dyDescent="0.2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customFormat="1" x14ac:dyDescent="0.2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customFormat="1" x14ac:dyDescent="0.2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customFormat="1" x14ac:dyDescent="0.2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"/>
    </row>
    <row r="85" spans="1:15" customFormat="1" x14ac:dyDescent="0.2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"/>
    </row>
    <row r="86" spans="1:15" customFormat="1" x14ac:dyDescent="0.2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"/>
    </row>
    <row r="87" spans="1:15" customFormat="1" x14ac:dyDescent="0.2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"/>
    </row>
    <row r="88" spans="1:15" customFormat="1" x14ac:dyDescent="0.2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"/>
    </row>
    <row r="89" spans="1:15" customFormat="1" x14ac:dyDescent="0.2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"/>
    </row>
    <row r="90" spans="1:15" customFormat="1" x14ac:dyDescent="0.2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</row>
    <row r="91" spans="1:15" customFormat="1" x14ac:dyDescent="0.2">
      <c r="A91" s="1"/>
      <c r="B91" s="1"/>
      <c r="C91" s="1"/>
      <c r="D91" s="1"/>
      <c r="E91" s="7"/>
      <c r="F91" s="1"/>
      <c r="G91" s="7"/>
      <c r="H91" s="1"/>
      <c r="I91" s="7"/>
      <c r="J91" s="1"/>
      <c r="K91" s="7"/>
      <c r="L91" s="1"/>
      <c r="M91" s="7"/>
      <c r="N91" s="1"/>
      <c r="O91" s="1"/>
    </row>
    <row r="92" spans="1:15" customFormat="1" x14ac:dyDescent="0.2">
      <c r="A92" s="1"/>
      <c r="B92" s="1"/>
      <c r="C92" s="1"/>
      <c r="D92" s="1"/>
      <c r="E92" s="7"/>
      <c r="F92" s="1"/>
      <c r="G92" s="7"/>
      <c r="H92" s="1"/>
      <c r="I92" s="7"/>
      <c r="J92" s="1"/>
      <c r="K92" s="7"/>
      <c r="L92" s="1"/>
      <c r="M92" s="7"/>
      <c r="N92" s="1"/>
      <c r="O92" s="1"/>
    </row>
    <row r="93" spans="1:15" customFormat="1" x14ac:dyDescent="0.2">
      <c r="A93" s="1"/>
      <c r="B93" s="1"/>
      <c r="C93" s="1"/>
      <c r="D93" s="1"/>
      <c r="E93" s="7"/>
      <c r="F93" s="1"/>
      <c r="G93" s="7"/>
      <c r="H93" s="1"/>
      <c r="I93" s="7"/>
      <c r="J93" s="1"/>
      <c r="K93" s="7"/>
      <c r="L93" s="1"/>
      <c r="M93" s="7"/>
      <c r="N93" s="1"/>
      <c r="O93" s="1"/>
    </row>
    <row r="94" spans="1:15" customFormat="1" x14ac:dyDescent="0.2">
      <c r="A94" s="1"/>
      <c r="B94" s="1"/>
      <c r="C94" s="1"/>
      <c r="D94" s="1"/>
      <c r="E94" s="7"/>
      <c r="F94" s="1"/>
      <c r="G94" s="7"/>
      <c r="H94" s="1"/>
      <c r="I94" s="7"/>
      <c r="J94" s="1"/>
      <c r="K94" s="7"/>
      <c r="L94" s="1"/>
      <c r="M94" s="7"/>
      <c r="N94" s="1"/>
      <c r="O94" s="1"/>
    </row>
    <row r="95" spans="1:15" customFormat="1" x14ac:dyDescent="0.2">
      <c r="A95" s="1"/>
      <c r="B95" s="1"/>
      <c r="C95" s="1"/>
      <c r="D95" s="1"/>
      <c r="E95" s="7"/>
      <c r="F95" s="1"/>
      <c r="G95" s="7"/>
      <c r="H95" s="1"/>
      <c r="I95" s="7"/>
      <c r="J95" s="1"/>
      <c r="K95" s="7"/>
      <c r="L95" s="1"/>
      <c r="M95" s="7"/>
      <c r="N95" s="1"/>
      <c r="O95" s="1"/>
    </row>
    <row r="96" spans="1:15" customFormat="1" x14ac:dyDescent="0.2">
      <c r="A96" s="1"/>
      <c r="B96" s="1"/>
      <c r="C96" s="1"/>
      <c r="D96" s="1"/>
      <c r="E96" s="7"/>
      <c r="F96" s="1"/>
      <c r="G96" s="7"/>
      <c r="H96" s="1"/>
      <c r="I96" s="7"/>
      <c r="J96" s="1"/>
      <c r="K96" s="7"/>
      <c r="L96" s="1"/>
      <c r="M96" s="7"/>
      <c r="N96" s="1"/>
      <c r="O96" s="1"/>
    </row>
    <row r="97" spans="1:15" customFormat="1" x14ac:dyDescent="0.2">
      <c r="A97" s="1"/>
      <c r="B97" s="1"/>
      <c r="C97" s="1"/>
      <c r="D97" s="1"/>
      <c r="E97" s="7"/>
      <c r="F97" s="1"/>
      <c r="G97" s="7"/>
      <c r="H97" s="1"/>
      <c r="I97" s="7"/>
      <c r="J97" s="1"/>
      <c r="K97" s="7"/>
      <c r="L97" s="1"/>
      <c r="M97" s="7"/>
      <c r="N97" s="1"/>
      <c r="O97" s="1"/>
    </row>
    <row r="98" spans="1:15" customFormat="1" x14ac:dyDescent="0.2">
      <c r="A98" s="1"/>
      <c r="B98" s="1"/>
      <c r="C98" s="1"/>
      <c r="D98" s="1"/>
      <c r="E98" s="7"/>
      <c r="F98" s="1"/>
      <c r="G98" s="7"/>
      <c r="H98" s="1"/>
      <c r="I98" s="7"/>
      <c r="J98" s="1"/>
      <c r="K98" s="7"/>
      <c r="L98" s="1"/>
      <c r="M98" s="7"/>
      <c r="N98" s="1"/>
      <c r="O98" s="1"/>
    </row>
    <row r="99" spans="1:15" customFormat="1" x14ac:dyDescent="0.2">
      <c r="A99" s="1"/>
      <c r="B99" s="1"/>
      <c r="C99" s="1"/>
      <c r="D99" s="1"/>
      <c r="E99" s="7"/>
      <c r="F99" s="1"/>
      <c r="G99" s="7"/>
      <c r="H99" s="1"/>
      <c r="I99" s="7"/>
      <c r="J99" s="1"/>
      <c r="K99" s="7"/>
      <c r="L99" s="1"/>
      <c r="M99" s="7"/>
      <c r="N99" s="1"/>
      <c r="O99" s="1"/>
    </row>
    <row r="100" spans="1:15" customFormat="1" x14ac:dyDescent="0.2">
      <c r="A100" s="1"/>
      <c r="B100" s="1"/>
      <c r="C100" s="1"/>
      <c r="D100" s="1"/>
      <c r="E100" s="7"/>
      <c r="F100" s="1"/>
      <c r="G100" s="7"/>
      <c r="H100" s="1"/>
      <c r="I100" s="7"/>
      <c r="J100" s="1"/>
      <c r="K100" s="7"/>
      <c r="L100" s="1"/>
      <c r="M100" s="7"/>
      <c r="N100" s="1"/>
      <c r="O100" s="1"/>
    </row>
    <row r="101" spans="1:15" customFormat="1" x14ac:dyDescent="0.2">
      <c r="A101" s="1"/>
      <c r="B101" s="1"/>
      <c r="C101" s="1"/>
      <c r="D101" s="1"/>
      <c r="E101" s="7"/>
      <c r="F101" s="1"/>
      <c r="G101" s="7"/>
      <c r="H101" s="1"/>
      <c r="I101" s="7"/>
      <c r="J101" s="1"/>
      <c r="K101" s="7"/>
      <c r="L101" s="1"/>
      <c r="M101" s="7"/>
      <c r="N101" s="1"/>
      <c r="O101" s="1"/>
    </row>
    <row r="102" spans="1:15" customFormat="1" x14ac:dyDescent="0.2">
      <c r="A102" s="1"/>
      <c r="B102" s="1"/>
      <c r="C102" s="1"/>
      <c r="D102" s="1"/>
      <c r="E102" s="7"/>
      <c r="F102" s="1"/>
      <c r="G102" s="7"/>
      <c r="H102" s="1"/>
      <c r="I102" s="7"/>
      <c r="J102" s="1"/>
      <c r="K102" s="7"/>
      <c r="L102" s="1"/>
      <c r="M102" s="7"/>
      <c r="N102" s="1"/>
      <c r="O102" s="1"/>
    </row>
    <row r="103" spans="1:15" customFormat="1" x14ac:dyDescent="0.2">
      <c r="A103" s="1"/>
      <c r="B103" s="1"/>
      <c r="C103" s="1"/>
      <c r="D103" s="1"/>
      <c r="E103" s="7"/>
      <c r="F103" s="1"/>
      <c r="G103" s="7"/>
      <c r="H103" s="1"/>
      <c r="I103" s="7"/>
      <c r="J103" s="1"/>
      <c r="K103" s="7"/>
      <c r="L103" s="1"/>
      <c r="M103" s="7"/>
      <c r="N103" s="1"/>
      <c r="O103" s="1"/>
    </row>
    <row r="104" spans="1:15" customFormat="1" x14ac:dyDescent="0.2">
      <c r="A104" s="1"/>
      <c r="B104" s="1"/>
      <c r="C104" s="1"/>
      <c r="D104" s="1"/>
      <c r="E104" s="7"/>
      <c r="F104" s="1"/>
      <c r="G104" s="7"/>
      <c r="H104" s="1"/>
      <c r="I104" s="7"/>
      <c r="J104" s="1"/>
      <c r="K104" s="7"/>
      <c r="L104" s="1"/>
      <c r="M104" s="7"/>
      <c r="N104" s="1"/>
      <c r="O104" s="1"/>
    </row>
    <row r="105" spans="1:15" customFormat="1" x14ac:dyDescent="0.2">
      <c r="A105" s="1"/>
      <c r="B105" s="1"/>
      <c r="C105" s="1"/>
      <c r="D105" s="1"/>
      <c r="E105" s="7"/>
      <c r="F105" s="1"/>
      <c r="G105" s="7"/>
      <c r="H105" s="1"/>
      <c r="I105" s="7"/>
      <c r="J105" s="1"/>
      <c r="K105" s="7"/>
      <c r="L105" s="1"/>
      <c r="M105" s="7"/>
      <c r="N105" s="1"/>
      <c r="O105" s="1"/>
    </row>
    <row r="106" spans="1:15" customFormat="1" x14ac:dyDescent="0.2">
      <c r="A106" s="1"/>
      <c r="B106" s="1"/>
      <c r="C106" s="1"/>
      <c r="D106" s="1"/>
      <c r="E106" s="7"/>
      <c r="F106" s="1"/>
      <c r="G106" s="7"/>
      <c r="H106" s="1"/>
      <c r="I106" s="7"/>
      <c r="J106" s="1"/>
      <c r="K106" s="7"/>
      <c r="L106" s="1"/>
      <c r="M106" s="7"/>
      <c r="N106" s="1"/>
      <c r="O106" s="1"/>
    </row>
    <row r="107" spans="1:15" customFormat="1" x14ac:dyDescent="0.2">
      <c r="A107" s="1"/>
      <c r="B107" s="1"/>
      <c r="C107" s="1"/>
      <c r="D107" s="1"/>
      <c r="E107" s="7"/>
      <c r="F107" s="1"/>
      <c r="G107" s="7"/>
      <c r="H107" s="1"/>
      <c r="I107" s="7"/>
      <c r="J107" s="1"/>
      <c r="K107" s="7"/>
      <c r="L107" s="1"/>
      <c r="M107" s="7"/>
      <c r="N107" s="1"/>
      <c r="O107" s="1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Available&amp;C7 - Nickel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d a f 8 0 f e - 5 6 2 9 - 4 e b 8 - 8 0 8 d - f 7 c 0 2 c d 6 0 6 a d "   x m l n s = " h t t p : / / s c h e m a s . m i c r o s o f t . c o m / D a t a M a s h u p " > A A A A A A U F A A B Q S w M E F A A C A A g A n F W B U k y O z m a k A A A A 9 g A A A B I A H A B D b 2 5 m a W c v U G F j a 2 F n Z S 5 4 b W w g o h g A K K A U A A A A A A A A A A A A A A A A A A A A A A A A A A A A h Y + x D o I w G I R 3 E 9 + B d K c t d Z L 8 l M F V E h O i c W 2 g w U b 4 a 2 g R 3 s 3 B R / I V h C j q 5 n h 3 X 3 J 3 j 9 s d 0 q G p g 6 t u n b G Y k I h y E j i v s F S 1 R Z 0 Q t C S V y w X s V H F W l Q 5 G G l 0 8 u D I h J + 8 v M W N 9 3 9 N + R W 1 b M c F 5 x I 7 Z N i 9 O u l H k A 5 v / c G h w q i 0 0 k X B 4 r Z G C r i M q u K A c 2 O x B Z v C b i 3 H v l P 6 Y s O l q 3 7 V a a g z 3 O b B Z A n t f k E 9 Q S w M E F A A C A A g A n F W B U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J x V g V J + t J 7 2 C A I A A P o W A A A T A B w A R m 9 y b X V s Y X M v U 2 V j d G l v b j E u b S C i G A A o o B Q A A A A A A A A A A A A A A A A A A A A A A A A A A A D t l l F v m z A U h d 8 j 5 T 9 Y 9 I V I H i p p 0 2 2 a e N h I u m V L 0 i 1 k f R k T 8 u C u s W p s h E 2 3 q M p / r w F t U Z M w T R V o W Q Q v 4 G P 7 4 G v 8 6 S A h V F R w 5 J V 3 + 1 W 3 0 + 3 I J U k h Q i f G 4 P Q s m F 7 N A v f 1 s 7 5 t I A c x U N 0 O 0 p c n s j Q E r b j y z h q K M I u B K / O S M r B c w Z V u S N P w / Q m N Z Z J G J E n 8 z x J S l A + Q / l R A M P Q f m V u u d 2 3 0 8 J c h M B p T B a l j Y A M j V 7 A s 5 t K x b Y x G P B Q R 5 T e O 3 R / 0 M f q U C Q W e W j F w N o / W T H D 4 2 s P l I k 8 M d 0 n 4 j S 5 l s U o g X / + C f N O D F i n h 8 r t I 4 9 I + 7 5 R m W R G + v z d K 1 d a v V 7 o H K f i p 1 h j 9 0 v s V + l m F f l 6 h D y r 0 i w r 9 e Y X + o k J / W a H b p 1 U d j y t e b 3 Z x D r G 4 y 3 d R J G g u f s j N T n q 3 N D G 3 t h k P d m e + Y Y T f b s 8 F p g 9 d r p l 7 X o E R k H C J u F B o Q q W y x n I U J 2 p l F o 1 y 9 J S o c K k P x F h B L M 0 5 h C K N r E s K L L o m L N O f N O j l 1 W k r n j G 2 7 v X 2 r E s o J e K t h Z W d E y L V z N x b g q 6 w 2 6 H 8 T 2 a 7 H A 3 H b z c Q 1 c m Q N g 5 q B 6 j l p w Z + n o b P + c 7 E I 6 P n 4 g n 0 5 E E x 8 x p M o c K 8 T a E D p K h N o R p T K D / q 7 0 f N B N F v 7 z a L D o + i Y 8 u i f x t F H + Y N R l F h 3 k b R A U L U R l H N U f T u Y 4 M c F e Y t R y 1 H x 8 / R Z N E g R 4 V 5 y 1 H L 0 f / D 0 V / 8 1 z 0 A U E s B A i 0 A F A A C A A g A n F W B U k y O z m a k A A A A 9 g A A A B I A A A A A A A A A A A A A A A A A A A A A A E N v b m Z p Z y 9 Q Y W N r Y W d l L n h t b F B L A Q I t A B Q A A g A I A J x V g V J T c j g s m w A A A O E A A A A T A A A A A A A A A A A A A A A A A P A A A A B b Q 2 9 u d G V u d F 9 U e X B l c 1 0 u e G 1 s U E s B A i 0 A F A A C A A g A n F W B U n 6 0 n v Y I A g A A + h Y A A B M A A A A A A A A A A A A A A A A A 2 A E A A E Z v c m 1 1 b G F z L 1 N l Y 3 R p b 2 4 x L m 1 Q S w U G A A A A A A M A A w D C A A A A L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2 4 A A A A A A A D h b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N T A z X 0 1 P T l 9 D Q S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D k 0 O T g 4 N 1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Z G I 1 Z D Y 1 Y i 1 i Z G R j L T Q 4 Z W I t Y m Z l N y 0 y Y j g w Z T I w M W Q 2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D Q S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R J R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T Y 2 M z c 1 N 1 o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Q w Z j R k O D M t Y j d h M C 0 0 N T E 2 L T k y Z D I t Z m U 1 M D c 3 M T N i M m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z U w M 1 9 E S U c t M j E i I C 8 + P E V u d H J 5 I F R 5 c G U 9 I k Z p b G x F c n J v c k N v Z G U i I F Z h b H V l P S J z V W 5 r b m 9 3 b i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G a W x s Q 2 9 1 b n Q i I F Z h b H V l P S J s O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N T A z X 0 1 P T l 9 K R S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4 L j I w O T U 4 N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O G Y 4 N 2 N l Y y 1 h Y T l h L T Q y M j I t O W R h N C 1 l Z G U 5 O D N k Y 2 F m N T E i I C 8 + P E V u d H J 5 I F R 5 c G U 9 I l J l Y 2 9 2 Z X J 5 V G F y Z 2 V 0 Q 2 9 s d W 1 u I i B W Y W x 1 Z T 0 i b D E i I C 8 + P E V u d H J 5 I F R 5 c G U 9 I l J l Y 2 9 2 Z X J 5 V G F y Z 2 V 0 U 2 h l Z X Q i I F Z h b H V l P S J z N T A z X 0 1 P T l 9 M V C 0 y M S I g L z 4 8 R W 5 0 c n k g V H l w Z T 0 i U m V j b 3 Z l c n l U Y X J n Z X R S b 3 c i I F Z h b H V l P S J s O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O U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k u O D Q w M j I y N F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G M x Z D k x Y S 1 l O G Q 1 L T R m Z D I t O D R k M y 1 i Z D Q z Z m Q z N 2 R j N W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O U y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L U i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x N j k z M D R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j U 5 M j Y x N C 0 w M m J m L T Q 0 O D g t Y T k x Y i 0 x Y j g 0 Z m E 2 M 2 Y x Z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L U i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I U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z M D g 5 N j J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T U y M j Q 2 O C 0 y Y m F i L T Q 1 O G E t Y T U 0 N i 0 0 N j l m M z A w Y W M 3 Y W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I U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M V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0 O D g 2 O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O T M 5 N G U 2 M C 1 h Y z I w L T Q 1 Y 2 M t O W Q w Y y 0 4 O W I 1 N j Y 4 Z W I 5 M D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M V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D Q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D Q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Q 0 E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R J R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p F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l M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L U i 0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h Q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F Q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J y B + v 4 c 2 X F P s M W b 7 D d Y 0 B I A A A A A A g A A A A A A A 2 Y A A M A A A A A Q A A A A 1 3 l u W O i L n c 1 a I Y i R X K g D 7 w A A A A A E g A A A o A A A A B A A A A D h 8 e Z 6 y 3 U v + 1 h Y t v n E 6 4 v C U A A A A C u 7 C q S Z A Y U A v 2 Z U w b 6 i n h k 9 n S N t w c t c V f 2 n G 5 K j 0 U u i s b L 4 Z U a y u n 4 W k J 5 L t y z g 7 N R X G 3 D K b f N d f z m z h d Y J Q O D O 6 i S + n + l u f D R g o 9 1 S R O 2 y F A A A A I Y f Z W + Y N A / 5 F I w 5 5 1 W 6 y a t J d u h X < / D a t a M a s h u p > 
</file>

<file path=customXml/itemProps1.xml><?xml version="1.0" encoding="utf-8"?>
<ds:datastoreItem xmlns:ds="http://schemas.openxmlformats.org/officeDocument/2006/customXml" ds:itemID="{AE51236B-7A50-469A-B741-3556A044CA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15</vt:i4>
      </vt:variant>
    </vt:vector>
  </HeadingPairs>
  <TitlesOfParts>
    <vt:vector size="27" baseType="lpstr">
      <vt:lpstr>Cover</vt:lpstr>
      <vt:lpstr>Arsenic</vt:lpstr>
      <vt:lpstr>Cadmium</vt:lpstr>
      <vt:lpstr>Chromium</vt:lpstr>
      <vt:lpstr>Copper</vt:lpstr>
      <vt:lpstr>Lead</vt:lpstr>
      <vt:lpstr>Mercury</vt:lpstr>
      <vt:lpstr>Molybdenum</vt:lpstr>
      <vt:lpstr>Nickel</vt:lpstr>
      <vt:lpstr>Selenium</vt:lpstr>
      <vt:lpstr>Zinc</vt:lpstr>
      <vt:lpstr>Historic</vt:lpstr>
      <vt:lpstr>Copper!Print_Area</vt:lpstr>
      <vt:lpstr>Cover!Print_Area</vt:lpstr>
      <vt:lpstr>Mercury!Print_Area</vt:lpstr>
      <vt:lpstr>Selenium!Print_Area</vt:lpstr>
      <vt:lpstr>Arsenic!Print_Titles</vt:lpstr>
      <vt:lpstr>Cadmium!Print_Titles</vt:lpstr>
      <vt:lpstr>Chromium!Print_Titles</vt:lpstr>
      <vt:lpstr>Copper!Print_Titles</vt:lpstr>
      <vt:lpstr>Historic!Print_Titles</vt:lpstr>
      <vt:lpstr>Lead!Print_Titles</vt:lpstr>
      <vt:lpstr>Mercury!Print_Titles</vt:lpstr>
      <vt:lpstr>Molybdenum!Print_Titles</vt:lpstr>
      <vt:lpstr>Nickel!Print_Titles</vt:lpstr>
      <vt:lpstr>Selenium!Print_Titles</vt:lpstr>
      <vt:lpstr>Zinc!Print_Titles</vt:lpstr>
    </vt:vector>
  </TitlesOfParts>
  <Company>Mertopolitan Water Reclamation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JohnsonR</dc:creator>
  <cp:lastModifiedBy>Martinez, Keri</cp:lastModifiedBy>
  <cp:lastPrinted>2021-12-29T20:28:39Z</cp:lastPrinted>
  <dcterms:created xsi:type="dcterms:W3CDTF">1997-06-20T18:04:37Z</dcterms:created>
  <dcterms:modified xsi:type="dcterms:W3CDTF">2025-07-16T18:39:48Z</dcterms:modified>
</cp:coreProperties>
</file>